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140" windowHeight="11955" activeTab="0"/>
  </bookViews>
  <sheets>
    <sheet name="Explain" sheetId="1" r:id="rId1"/>
    <sheet name="1991- 2006 plus working" sheetId="2" r:id="rId2"/>
    <sheet name="1996" sheetId="3" r:id="rId3"/>
    <sheet name="2001" sheetId="4" r:id="rId4"/>
    <sheet name="2006" sheetId="5" r:id="rId5"/>
    <sheet name="2006 with table" sheetId="6" r:id="rId6"/>
    <sheet name="Chart1"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<sst xmlns="http://schemas.openxmlformats.org/spreadsheetml/2006/main" count="1134" uniqueCount="170">
  <si>
    <t>Years at Usual Residence, Age Group and Sex, for the Census Usually Resident Population Count, 1991, 1996, 2001</t>
  </si>
  <si>
    <t>Year</t>
  </si>
  <si>
    <t>1991</t>
  </si>
  <si>
    <t>1996</t>
  </si>
  <si>
    <t>2001</t>
  </si>
  <si>
    <t>Area</t>
  </si>
  <si>
    <t>Total NZ by Regional Council/Area Unit</t>
  </si>
  <si>
    <t>Age Group</t>
  </si>
  <si>
    <t>60-64 Years</t>
  </si>
  <si>
    <t>65-69 Years</t>
  </si>
  <si>
    <t>70-74 Years</t>
  </si>
  <si>
    <t>75-79 Years</t>
  </si>
  <si>
    <t>80-84 Years</t>
  </si>
  <si>
    <t>85 Years and Over</t>
  </si>
  <si>
    <t>Total</t>
  </si>
  <si>
    <t>Sex</t>
  </si>
  <si>
    <t>Yrs at Usual Res</t>
  </si>
  <si>
    <t>Less than 1 Year</t>
  </si>
  <si>
    <t>1 Year</t>
  </si>
  <si>
    <t>2 Years</t>
  </si>
  <si>
    <t>3 Years</t>
  </si>
  <si>
    <t>4 Years</t>
  </si>
  <si>
    <t>5-9 Years</t>
  </si>
  <si>
    <t>10-14 Years</t>
  </si>
  <si>
    <t>15-19 Years</t>
  </si>
  <si>
    <t>20-24 Years</t>
  </si>
  <si>
    <t>25-29 Years</t>
  </si>
  <si>
    <t>30 Years or More</t>
  </si>
  <si>
    <t>Not Elsewhere Included</t>
  </si>
  <si>
    <t>Proportions</t>
  </si>
  <si>
    <t>less than 5 years</t>
  </si>
  <si>
    <t>Years at Usual Residence 
and Sex</t>
  </si>
  <si>
    <t xml:space="preserve">     0 Years</t>
  </si>
  <si>
    <t xml:space="preserve">          Male</t>
  </si>
  <si>
    <t xml:space="preserve">          Female</t>
  </si>
  <si>
    <t xml:space="preserve">          Total</t>
  </si>
  <si>
    <t xml:space="preserve">     1 Year</t>
  </si>
  <si>
    <t xml:space="preserve">     2 Years</t>
  </si>
  <si>
    <t xml:space="preserve">     3 Years</t>
  </si>
  <si>
    <t xml:space="preserve">     4 Years</t>
  </si>
  <si>
    <t>Total less than 5 years</t>
  </si>
  <si>
    <t xml:space="preserve">     5–9 Years</t>
  </si>
  <si>
    <t xml:space="preserve">     10–14 Years</t>
  </si>
  <si>
    <t xml:space="preserve">     15–19 Years</t>
  </si>
  <si>
    <t xml:space="preserve">     20–24 Years</t>
  </si>
  <si>
    <t xml:space="preserve">     25–29 Years</t>
  </si>
  <si>
    <t xml:space="preserve">     Total Stated</t>
  </si>
  <si>
    <r>
      <t>Not Elsewhere Included</t>
    </r>
    <r>
      <rPr>
        <vertAlign val="superscript"/>
        <sz val="8"/>
        <rFont val="Arial Mäori"/>
        <family val="2"/>
      </rPr>
      <t>(2)</t>
    </r>
  </si>
  <si>
    <t xml:space="preserve">     Total</t>
  </si>
  <si>
    <t>Table 5</t>
  </si>
  <si>
    <t xml:space="preserve">2006 Census </t>
  </si>
  <si>
    <t>55-59 Years</t>
  </si>
  <si>
    <t>70-74 
Years</t>
  </si>
  <si>
    <t>85 Years 
and Over</t>
  </si>
  <si>
    <t/>
  </si>
  <si>
    <t xml:space="preserve">(1) The census usually resident population count of New Zealand is all people counted in New </t>
  </si>
  <si>
    <t xml:space="preserve">  Zealand on census night, excluding overseas visitors and New Zealand residents temporarily </t>
  </si>
  <si>
    <t xml:space="preserve">  overseas.</t>
  </si>
  <si>
    <t>(2) Includes Response Unidentifiable and Not Stated.</t>
  </si>
  <si>
    <r>
      <t>Note:</t>
    </r>
    <r>
      <rPr>
        <sz val="8"/>
        <rFont val="Arial Mäori"/>
        <family val="2"/>
      </rPr>
      <t xml:space="preserve"> </t>
    </r>
  </si>
  <si>
    <t>This data has been randomly rounded to protect confidentiality. Individual figures may not add up to</t>
  </si>
  <si>
    <t>totals, and values for the same data may vary in different tables.</t>
  </si>
  <si>
    <t>Symbol:</t>
  </si>
  <si>
    <t>… not applicable</t>
  </si>
  <si>
    <t>years at usual residence totals</t>
  </si>
  <si>
    <t>0-4</t>
  </si>
  <si>
    <t>5-9 years</t>
  </si>
  <si>
    <t>10-14 years</t>
  </si>
  <si>
    <t>15-19 years</t>
  </si>
  <si>
    <t>20-24 years</t>
  </si>
  <si>
    <t>25-29 years</t>
  </si>
  <si>
    <t>30+</t>
  </si>
  <si>
    <t>0 years</t>
  </si>
  <si>
    <r>
      <t>Years at Usual Residence and Sex by Age Group for the 
Census Usually Resident Population Count</t>
    </r>
    <r>
      <rPr>
        <b/>
        <vertAlign val="superscript"/>
        <sz val="11"/>
        <rFont val="Arial Mäori"/>
        <family val="2"/>
      </rPr>
      <t>(1)</t>
    </r>
  </si>
  <si>
    <t>1 year</t>
  </si>
  <si>
    <t>2  years</t>
  </si>
  <si>
    <t>3 years</t>
  </si>
  <si>
    <t>4 yeasr</t>
  </si>
  <si>
    <t>total stated</t>
  </si>
  <si>
    <t>not elsewhwere included</t>
  </si>
  <si>
    <t>Total total</t>
  </si>
  <si>
    <t>Cohort likelyhood of living in place less than five years</t>
  </si>
  <si>
    <t>85 +</t>
  </si>
  <si>
    <t>born in year</t>
  </si>
  <si>
    <t>age</t>
  </si>
  <si>
    <t>Average of 'total' likelihood of living less than five years</t>
  </si>
  <si>
    <t>Cumulative Distributions</t>
  </si>
  <si>
    <t>Cohort aged 65-69 in 1991</t>
  </si>
  <si>
    <t>&lt;5</t>
  </si>
  <si>
    <t>5+</t>
  </si>
  <si>
    <t>cohort aged 70-74 in 1996</t>
  </si>
  <si>
    <t>5-10</t>
  </si>
  <si>
    <t>10-15</t>
  </si>
  <si>
    <t>cohort aged 75-80 in 2001</t>
  </si>
  <si>
    <t>cohort aged 80-85 in 2006</t>
  </si>
  <si>
    <t>15-20</t>
  </si>
  <si>
    <t>10+</t>
  </si>
  <si>
    <t>15+</t>
  </si>
  <si>
    <t>20+</t>
  </si>
  <si>
    <t>population of cohort</t>
  </si>
  <si>
    <t>25+</t>
  </si>
  <si>
    <t>Calculating the fraction of the cohort aged 65-69 in 1991 who moved  in subsequent 5 year periods</t>
  </si>
  <si>
    <t>People who in 1991 had lived in house for less than 5 years:</t>
  </si>
  <si>
    <t>Each block tracks the number of an initial group who remainin in their house through time</t>
  </si>
  <si>
    <t>People who in 1991 had lived in house for more than 5 years:</t>
  </si>
  <si>
    <t>People who in 1991 had lived in house for more than 10 years:</t>
  </si>
  <si>
    <t xml:space="preserve">Fraction of initial group who remain in same house, adjusting for average mortality </t>
  </si>
  <si>
    <t>fraction of cohort who moved between 1991-1996</t>
  </si>
  <si>
    <t>&lt;5 in 1996</t>
  </si>
  <si>
    <t>This spreadsheet contains census information indicating how long people over 65 have lived in the same house.</t>
  </si>
  <si>
    <t>Table 17</t>
  </si>
  <si>
    <t xml:space="preserve"> Age Group and Sex by Years at Usual Residence </t>
  </si>
  <si>
    <t>for the Population Usually Resident in New Zealand, 1996</t>
  </si>
  <si>
    <t>Years at Usual Residence</t>
  </si>
  <si>
    <t>Age Group (Years) and Sex</t>
  </si>
  <si>
    <t>1</t>
  </si>
  <si>
    <t>2</t>
  </si>
  <si>
    <t>3</t>
  </si>
  <si>
    <t>4</t>
  </si>
  <si>
    <t>5-9</t>
  </si>
  <si>
    <t>10-14</t>
  </si>
  <si>
    <t>15-19</t>
  </si>
  <si>
    <t>20-24</t>
  </si>
  <si>
    <t>25-29</t>
  </si>
  <si>
    <t>30 or More</t>
  </si>
  <si>
    <t>Not Specified</t>
  </si>
  <si>
    <t xml:space="preserve">   Male</t>
  </si>
  <si>
    <t>...</t>
  </si>
  <si>
    <t xml:space="preserve">   Female</t>
  </si>
  <si>
    <t xml:space="preserve">   Total</t>
  </si>
  <si>
    <t>30-34</t>
  </si>
  <si>
    <t>35-39</t>
  </si>
  <si>
    <t>40-44</t>
  </si>
  <si>
    <t>45-49</t>
  </si>
  <si>
    <t>50-54</t>
  </si>
  <si>
    <t>55-59</t>
  </si>
  <si>
    <t>60-64</t>
  </si>
  <si>
    <t>65-69</t>
  </si>
  <si>
    <t>70-74</t>
  </si>
  <si>
    <t>75-79</t>
  </si>
  <si>
    <t>80-84</t>
  </si>
  <si>
    <t>85 and Over</t>
  </si>
  <si>
    <t xml:space="preserve">  Male</t>
  </si>
  <si>
    <t xml:space="preserve">  Female</t>
  </si>
  <si>
    <t xml:space="preserve">  Total</t>
  </si>
  <si>
    <t>All cells in this table have been randomly rounded to base 3.</t>
  </si>
  <si>
    <t>0-4 years</t>
  </si>
  <si>
    <t>total excluding ns</t>
  </si>
  <si>
    <t>Proportions - 1996</t>
  </si>
  <si>
    <t>Table 16</t>
  </si>
  <si>
    <t>Age Group and Sex by Years at Usual Residence</t>
  </si>
  <si>
    <t>for the Census Usually Resident Population Count, 2001</t>
  </si>
  <si>
    <t>Age Group
and Sex</t>
  </si>
  <si>
    <t>0 Years</t>
  </si>
  <si>
    <t>30 Years
or More</t>
  </si>
  <si>
    <t>Total Stated</t>
  </si>
  <si>
    <t>0-4 Years</t>
  </si>
  <si>
    <t>Male</t>
  </si>
  <si>
    <t>…</t>
  </si>
  <si>
    <t>Female</t>
  </si>
  <si>
    <t>30-34 Years</t>
  </si>
  <si>
    <t>35-39 Years</t>
  </si>
  <si>
    <t>40-44 Years</t>
  </si>
  <si>
    <t>45-49 Years</t>
  </si>
  <si>
    <t>50-54 Years</t>
  </si>
  <si>
    <t>(1) Includes Response Unidentifiable, Not Stated and responses to Years at Usual Residence where they are</t>
  </si>
  <si>
    <t xml:space="preserve">     inconsistent with Age Group.</t>
  </si>
  <si>
    <r>
      <t>Not Elsewhere 
Included</t>
    </r>
    <r>
      <rPr>
        <vertAlign val="superscript"/>
        <sz val="8"/>
        <rFont val="Arial Mäori"/>
        <family val="2"/>
      </rPr>
      <t>(1)</t>
    </r>
  </si>
  <si>
    <t>The data comes from Statistics NZ census documents, sourced electronically from each census, 1991 - 2006.. These data are in the separate year spreadsheets, and then collected initially pasted in the spreadsheet "1991-2006 plus working"</t>
  </si>
  <si>
    <t xml:space="preserve">The worksheet "1991-2006 plus working"has the original data plus reorganisation of the data into tables. It is the source of most of the data on this topic in the appendix of the paper.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</si>
</sst>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numFmt numFmtId="173" formatCode="m/d/yy\ h:mm"/>
    <numFmt numFmtId="174" formatCode="0.0%"/>
    <numFmt numFmtId="175" formatCode="0.0"/>
    <numFmt numFmtId="176" formatCode="#,##0_M_M;\-#,##0_M_M;\ &quot;-&quot;_M_M;_(@_M_M"/>
    <numFmt numFmtId="177" formatCode="#,##0_M_M_);\-#,##0_M_M_);\ &quot;-&quot;_M_M_);_(@_M_M_)"/>
    <numFmt numFmtId="178" formatCode="#,##0_M_M_M;\-#,##0_M_M_M;\ &quot;-&quot;_M_M_M;_(@_M_M_M"/>
  </numFmts>
  <fonts count="43">
    <font>
      <sz val="10"/>
      <name val="Arial"/>
      <family val="0"/>
    </font>
    <font>
      <b/>
      <sz val="18"/>
      <color indexed="56"/>
      <name val="Cambria"/>
      <family val="2"/>
    </font>
    <font>
      <b/>
      <sz val="15"/>
      <color indexed="56"/>
      <name val="Arial Mäori"/>
      <family val="2"/>
    </font>
    <font>
      <b/>
      <sz val="13"/>
      <color indexed="56"/>
      <name val="Arial Mäori"/>
      <family val="2"/>
    </font>
    <font>
      <b/>
      <sz val="11"/>
      <color indexed="56"/>
      <name val="Arial Mäori"/>
      <family val="2"/>
    </font>
    <font>
      <sz val="11"/>
      <color indexed="17"/>
      <name val="Arial Mäori"/>
      <family val="2"/>
    </font>
    <font>
      <sz val="11"/>
      <color indexed="20"/>
      <name val="Arial Mäori"/>
      <family val="2"/>
    </font>
    <font>
      <sz val="11"/>
      <color indexed="60"/>
      <name val="Arial Mäori"/>
      <family val="2"/>
    </font>
    <font>
      <sz val="11"/>
      <color indexed="62"/>
      <name val="Arial Mäori"/>
      <family val="2"/>
    </font>
    <font>
      <b/>
      <sz val="11"/>
      <color indexed="63"/>
      <name val="Arial Mäori"/>
      <family val="2"/>
    </font>
    <font>
      <b/>
      <sz val="11"/>
      <color indexed="52"/>
      <name val="Arial Mäori"/>
      <family val="2"/>
    </font>
    <font>
      <sz val="11"/>
      <color indexed="52"/>
      <name val="Arial Mäori"/>
      <family val="2"/>
    </font>
    <font>
      <b/>
      <sz val="11"/>
      <color indexed="9"/>
      <name val="Arial Mäori"/>
      <family val="2"/>
    </font>
    <font>
      <sz val="11"/>
      <color indexed="10"/>
      <name val="Arial Mäori"/>
      <family val="2"/>
    </font>
    <font>
      <i/>
      <sz val="11"/>
      <color indexed="23"/>
      <name val="Arial Mäori"/>
      <family val="2"/>
    </font>
    <font>
      <b/>
      <sz val="11"/>
      <color indexed="8"/>
      <name val="Arial Mäori"/>
      <family val="2"/>
    </font>
    <font>
      <sz val="11"/>
      <color indexed="9"/>
      <name val="Arial Mäori"/>
      <family val="2"/>
    </font>
    <font>
      <sz val="11"/>
      <color indexed="8"/>
      <name val="Arial Mäori"/>
      <family val="2"/>
    </font>
    <font>
      <b/>
      <sz val="10"/>
      <name val="Arial"/>
      <family val="2"/>
    </font>
    <font>
      <sz val="8"/>
      <name val="Arial"/>
      <family val="0"/>
    </font>
    <font>
      <sz val="8"/>
      <name val="Arial Mäori"/>
      <family val="2"/>
    </font>
    <font>
      <b/>
      <sz val="8"/>
      <name val="Arial Mäori"/>
      <family val="0"/>
    </font>
    <font>
      <vertAlign val="superscript"/>
      <sz val="8"/>
      <name val="Arial Mäori"/>
      <family val="2"/>
    </font>
    <font>
      <b/>
      <sz val="12"/>
      <name val="Arial"/>
      <family val="0"/>
    </font>
    <font>
      <sz val="10"/>
      <name val="Arial Mäori"/>
      <family val="2"/>
    </font>
    <font>
      <b/>
      <sz val="11"/>
      <name val="Arial Mäori"/>
      <family val="2"/>
    </font>
    <font>
      <b/>
      <vertAlign val="superscript"/>
      <sz val="11"/>
      <name val="Arial Mäori"/>
      <family val="2"/>
    </font>
    <font>
      <i/>
      <sz val="11"/>
      <name val="Arial Mäori"/>
      <family val="2"/>
    </font>
    <font>
      <b/>
      <sz val="14"/>
      <name val="Arial"/>
      <family val="2"/>
    </font>
    <font>
      <sz val="9"/>
      <name val="Arial"/>
      <family val="0"/>
    </font>
    <font>
      <b/>
      <sz val="9"/>
      <name val="Arial"/>
      <family val="0"/>
    </font>
    <font>
      <u val="single"/>
      <sz val="10"/>
      <color indexed="12"/>
      <name val="Arial"/>
      <family val="0"/>
    </font>
    <font>
      <u val="single"/>
      <sz val="10"/>
      <color indexed="36"/>
      <name val="Arial"/>
      <family val="0"/>
    </font>
    <font>
      <i/>
      <sz val="10"/>
      <name val="Arial"/>
      <family val="2"/>
    </font>
    <font>
      <i/>
      <sz val="16"/>
      <name val="Times New Roman"/>
      <family val="0"/>
    </font>
    <font>
      <sz val="8"/>
      <name val="Times New Roman"/>
      <family val="1"/>
    </font>
    <font>
      <i/>
      <sz val="12"/>
      <name val="Arial"/>
      <family val="2"/>
    </font>
    <font>
      <sz val="12"/>
      <name val="Arial"/>
      <family val="2"/>
    </font>
    <font>
      <b/>
      <sz val="11.25"/>
      <name val="Arial"/>
      <family val="0"/>
    </font>
    <font>
      <sz val="11.25"/>
      <name val="Arial"/>
      <family val="0"/>
    </font>
    <font>
      <b/>
      <sz val="15.75"/>
      <name val="Arial"/>
      <family val="0"/>
    </font>
    <font>
      <sz val="10"/>
      <color indexed="10"/>
      <name val="Arial"/>
      <family val="2"/>
    </font>
    <font>
      <b/>
      <sz val="12"/>
      <name val="Arial Mäo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64">
    <xf numFmtId="0" fontId="0" fillId="0" borderId="0" xfId="0" applyAlignment="1">
      <alignment/>
    </xf>
    <xf numFmtId="3" fontId="0" fillId="0" borderId="0" xfId="0" applyNumberFormat="1" applyAlignment="1">
      <alignment/>
    </xf>
    <xf numFmtId="0" fontId="0" fillId="0" borderId="0" xfId="0" applyFont="1" applyAlignment="1">
      <alignment/>
    </xf>
    <xf numFmtId="0" fontId="18" fillId="0" borderId="0" xfId="0" applyFont="1" applyAlignment="1">
      <alignment/>
    </xf>
    <xf numFmtId="174" fontId="0" fillId="0" borderId="0" xfId="0" applyNumberFormat="1" applyAlignment="1">
      <alignment/>
    </xf>
    <xf numFmtId="0" fontId="0" fillId="0" borderId="10" xfId="0" applyBorder="1" applyAlignment="1">
      <alignment/>
    </xf>
    <xf numFmtId="0" fontId="18" fillId="0" borderId="10" xfId="0" applyFont="1" applyBorder="1" applyAlignment="1">
      <alignment/>
    </xf>
    <xf numFmtId="0" fontId="18" fillId="0" borderId="11"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18" fillId="0" borderId="14" xfId="0" applyFont="1" applyBorder="1" applyAlignment="1">
      <alignment/>
    </xf>
    <xf numFmtId="0" fontId="18" fillId="0" borderId="15" xfId="0" applyFont="1" applyBorder="1" applyAlignment="1">
      <alignment/>
    </xf>
    <xf numFmtId="0" fontId="0" fillId="0" borderId="11" xfId="0" applyBorder="1" applyAlignment="1">
      <alignment horizontal="center"/>
    </xf>
    <xf numFmtId="174" fontId="0" fillId="0" borderId="10" xfId="0" applyNumberFormat="1" applyBorder="1" applyAlignment="1">
      <alignment/>
    </xf>
    <xf numFmtId="0" fontId="20" fillId="0" borderId="0" xfId="0" applyFont="1" applyAlignment="1" applyProtection="1">
      <alignment horizontal="left"/>
      <protection locked="0"/>
    </xf>
    <xf numFmtId="0" fontId="21" fillId="0" borderId="0" xfId="0" applyFont="1" applyAlignment="1" applyProtection="1">
      <alignment horizontal="left"/>
      <protection locked="0"/>
    </xf>
    <xf numFmtId="0" fontId="21" fillId="0" borderId="0" xfId="0" applyFont="1" applyAlignment="1" applyProtection="1">
      <alignment horizontal="left"/>
      <protection locked="0"/>
    </xf>
    <xf numFmtId="0" fontId="20" fillId="0" borderId="0" xfId="0" applyFont="1" applyAlignment="1" applyProtection="1">
      <alignment horizontal="left" vertical="center" wrapText="1" indent="1"/>
      <protection locked="0"/>
    </xf>
    <xf numFmtId="0" fontId="21" fillId="0" borderId="10" xfId="0" applyFont="1" applyBorder="1" applyAlignment="1" applyProtection="1">
      <alignment horizontal="left"/>
      <protection locked="0"/>
    </xf>
    <xf numFmtId="0" fontId="24" fillId="0" borderId="0" xfId="0" applyFont="1" applyAlignment="1" applyProtection="1">
      <alignment/>
      <protection locked="0"/>
    </xf>
    <xf numFmtId="0" fontId="27" fillId="0" borderId="0" xfId="0" applyFont="1" applyAlignment="1" applyProtection="1">
      <alignment horizontal="center" vertical="center" wrapText="1"/>
      <protection locked="0"/>
    </xf>
    <xf numFmtId="0" fontId="0" fillId="0" borderId="0" xfId="0" applyAlignment="1">
      <alignment horizontal="center" vertical="center" wrapText="1"/>
    </xf>
    <xf numFmtId="0" fontId="19" fillId="0" borderId="0" xfId="0" applyFont="1" applyBorder="1" applyAlignment="1" applyProtection="1">
      <alignment/>
      <protection locked="0"/>
    </xf>
    <xf numFmtId="0" fontId="20" fillId="0" borderId="16" xfId="0" applyFont="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3" fontId="20" fillId="0" borderId="0" xfId="0" applyNumberFormat="1" applyFont="1" applyAlignment="1" applyProtection="1">
      <alignment horizontal="right"/>
      <protection locked="0"/>
    </xf>
    <xf numFmtId="0" fontId="0" fillId="0" borderId="0" xfId="0" applyFont="1" applyFill="1" applyBorder="1" applyAlignment="1" applyProtection="1">
      <alignment horizontal="center" vertical="center" wrapText="1"/>
      <protection locked="0"/>
    </xf>
    <xf numFmtId="1" fontId="0" fillId="0" borderId="0" xfId="0" applyNumberFormat="1" applyAlignment="1">
      <alignment/>
    </xf>
    <xf numFmtId="3" fontId="21" fillId="0" borderId="0" xfId="0" applyNumberFormat="1" applyFont="1" applyAlignment="1" applyProtection="1">
      <alignment horizontal="right"/>
      <protection locked="0"/>
    </xf>
    <xf numFmtId="0" fontId="18" fillId="0" borderId="0" xfId="0" applyFont="1" applyAlignment="1">
      <alignment/>
    </xf>
    <xf numFmtId="3" fontId="20" fillId="0" borderId="10" xfId="0" applyNumberFormat="1" applyFont="1" applyBorder="1" applyAlignment="1" applyProtection="1">
      <alignment horizontal="right"/>
      <protection locked="0"/>
    </xf>
    <xf numFmtId="0" fontId="20" fillId="0" borderId="0" xfId="0" applyFont="1" applyBorder="1" applyAlignment="1" applyProtection="1">
      <alignment horizontal="left"/>
      <protection locked="0"/>
    </xf>
    <xf numFmtId="0" fontId="20" fillId="0" borderId="0" xfId="0" applyFont="1" applyBorder="1" applyAlignment="1" applyProtection="1">
      <alignment horizontal="right"/>
      <protection locked="0"/>
    </xf>
    <xf numFmtId="0" fontId="20" fillId="0" borderId="0" xfId="0" applyFont="1" applyAlignment="1" applyProtection="1">
      <alignment/>
      <protection locked="0"/>
    </xf>
    <xf numFmtId="0" fontId="20" fillId="0" borderId="0" xfId="0" applyFont="1" applyAlignment="1">
      <alignment/>
    </xf>
    <xf numFmtId="0" fontId="0" fillId="0" borderId="0" xfId="0" applyAlignment="1">
      <alignment vertical="center" wrapText="1"/>
    </xf>
    <xf numFmtId="0" fontId="20" fillId="0" borderId="0" xfId="0" applyFont="1" applyAlignment="1" applyProtection="1">
      <alignment/>
      <protection locked="0"/>
    </xf>
    <xf numFmtId="0" fontId="20" fillId="0" borderId="0" xfId="0" applyFont="1" applyAlignment="1" applyProtection="1">
      <alignment wrapText="1"/>
      <protection locked="0"/>
    </xf>
    <xf numFmtId="0" fontId="20" fillId="0" borderId="0" xfId="0" applyFont="1" applyAlignment="1">
      <alignment horizontal="left" indent="1"/>
    </xf>
    <xf numFmtId="0" fontId="18" fillId="0" borderId="0" xfId="0" applyFont="1" applyAlignment="1" applyProtection="1">
      <alignment/>
      <protection locked="0"/>
    </xf>
    <xf numFmtId="0" fontId="20" fillId="0" borderId="0" xfId="0" applyFont="1" applyAlignment="1">
      <alignment horizontal="left" wrapText="1"/>
    </xf>
    <xf numFmtId="0" fontId="21" fillId="0" borderId="0" xfId="0" applyFont="1" applyAlignment="1">
      <alignment/>
    </xf>
    <xf numFmtId="0" fontId="20" fillId="0" borderId="0" xfId="0" applyFont="1" applyAlignment="1">
      <alignment/>
    </xf>
    <xf numFmtId="0" fontId="21" fillId="0" borderId="0" xfId="0" applyFont="1" applyAlignment="1">
      <alignment/>
    </xf>
    <xf numFmtId="0" fontId="19" fillId="0" borderId="0" xfId="0" applyFont="1" applyAlignment="1">
      <alignment/>
    </xf>
    <xf numFmtId="0" fontId="21" fillId="0" borderId="0" xfId="0" applyFont="1" applyAlignment="1" applyProtection="1">
      <alignment/>
      <protection locked="0"/>
    </xf>
    <xf numFmtId="0"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vertical="center" wrapText="1"/>
      <protection locked="0"/>
    </xf>
    <xf numFmtId="0" fontId="0" fillId="0" borderId="0" xfId="0" applyAlignment="1">
      <alignment horizontal="right"/>
    </xf>
    <xf numFmtId="0" fontId="36" fillId="0" borderId="0" xfId="0" applyFont="1" applyAlignment="1">
      <alignment horizontal="centerContinuous"/>
    </xf>
    <xf numFmtId="0" fontId="37" fillId="0" borderId="0" xfId="0" applyFont="1" applyAlignment="1">
      <alignment horizontal="centerContinuous"/>
    </xf>
    <xf numFmtId="0" fontId="37" fillId="0" borderId="0" xfId="0" applyFont="1" applyAlignment="1">
      <alignment/>
    </xf>
    <xf numFmtId="0" fontId="0" fillId="0" borderId="0" xfId="0" applyAlignment="1" quotePrefix="1">
      <alignment/>
    </xf>
    <xf numFmtId="0" fontId="0" fillId="0" borderId="0" xfId="0" applyNumberFormat="1" applyAlignment="1">
      <alignment/>
    </xf>
    <xf numFmtId="0" fontId="0" fillId="0" borderId="0" xfId="0" applyNumberFormat="1" applyAlignment="1" quotePrefix="1">
      <alignment/>
    </xf>
    <xf numFmtId="9" fontId="0" fillId="0" borderId="0" xfId="0" applyNumberFormat="1" applyAlignment="1">
      <alignment/>
    </xf>
    <xf numFmtId="16" fontId="0" fillId="0" borderId="0" xfId="0" applyNumberFormat="1" applyAlignment="1" quotePrefix="1">
      <alignment/>
    </xf>
    <xf numFmtId="0" fontId="33" fillId="0" borderId="0" xfId="0" applyFont="1" applyAlignment="1">
      <alignment/>
    </xf>
    <xf numFmtId="0" fontId="34" fillId="0" borderId="0" xfId="0" applyFont="1" applyAlignment="1">
      <alignment/>
    </xf>
    <xf numFmtId="0" fontId="23" fillId="0" borderId="0" xfId="0" applyFont="1" applyAlignment="1">
      <alignment horizontal="centerContinuous" wrapText="1"/>
    </xf>
    <xf numFmtId="0" fontId="0" fillId="0" borderId="0" xfId="0" applyAlignment="1">
      <alignment horizontal="centerContinuous"/>
    </xf>
    <xf numFmtId="0" fontId="35"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horizontal="left"/>
    </xf>
    <xf numFmtId="0" fontId="36" fillId="0" borderId="0" xfId="0" applyFont="1" applyAlignment="1">
      <alignment/>
    </xf>
    <xf numFmtId="0" fontId="37" fillId="0" borderId="0" xfId="0" applyFont="1" applyAlignment="1">
      <alignment horizontal="left"/>
    </xf>
    <xf numFmtId="0" fontId="35" fillId="0" borderId="0" xfId="0" applyFont="1" applyAlignment="1">
      <alignment/>
    </xf>
    <xf numFmtId="0" fontId="35" fillId="0" borderId="10" xfId="0" applyFont="1" applyBorder="1" applyAlignment="1">
      <alignment/>
    </xf>
    <xf numFmtId="0" fontId="35" fillId="0" borderId="0" xfId="0" applyFont="1" applyBorder="1" applyAlignment="1">
      <alignment/>
    </xf>
    <xf numFmtId="0" fontId="19" fillId="0" borderId="17" xfId="0" applyFont="1" applyBorder="1" applyAlignment="1">
      <alignment/>
    </xf>
    <xf numFmtId="0" fontId="19" fillId="0" borderId="17" xfId="0" applyFont="1" applyBorder="1" applyAlignment="1">
      <alignment horizontal="centerContinuous" vertical="center"/>
    </xf>
    <xf numFmtId="0" fontId="19" fillId="0" borderId="18" xfId="0" applyFont="1" applyBorder="1" applyAlignment="1">
      <alignment horizontal="centerContinuous" vertical="center"/>
    </xf>
    <xf numFmtId="0" fontId="0" fillId="0" borderId="13" xfId="0" applyBorder="1" applyAlignment="1">
      <alignment horizontal="centerContinuous" vertical="center"/>
    </xf>
    <xf numFmtId="0" fontId="19" fillId="0" borderId="11" xfId="0" applyFont="1" applyBorder="1" applyAlignment="1">
      <alignment/>
    </xf>
    <xf numFmtId="0" fontId="19" fillId="0" borderId="15" xfId="0" applyFont="1" applyBorder="1" applyAlignment="1">
      <alignment horizontal="centerContinuous" vertical="center" wrapText="1"/>
    </xf>
    <xf numFmtId="16" fontId="19" fillId="0" borderId="18" xfId="0" applyNumberFormat="1" applyFont="1" applyBorder="1" applyAlignment="1" quotePrefix="1">
      <alignment horizontal="centerContinuous" vertical="center"/>
    </xf>
    <xf numFmtId="16" fontId="19" fillId="0" borderId="18" xfId="0" applyNumberFormat="1" applyFont="1" applyBorder="1" applyAlignment="1">
      <alignment horizontal="centerContinuous" vertical="center"/>
    </xf>
    <xf numFmtId="0" fontId="19" fillId="0" borderId="18" xfId="0" applyFont="1" applyBorder="1" applyAlignment="1" quotePrefix="1">
      <alignment horizontal="centerContinuous" vertical="center"/>
    </xf>
    <xf numFmtId="0" fontId="18" fillId="0" borderId="17" xfId="0" applyFont="1" applyBorder="1" applyAlignment="1">
      <alignment horizontal="center"/>
    </xf>
    <xf numFmtId="0" fontId="19" fillId="0" borderId="17" xfId="0" applyFont="1" applyBorder="1" applyAlignment="1" applyProtection="1">
      <alignment vertical="center" wrapText="1"/>
      <protection locked="0"/>
    </xf>
    <xf numFmtId="0" fontId="19" fillId="0" borderId="15" xfId="0" applyFont="1" applyBorder="1" applyAlignment="1">
      <alignment vertical="center" wrapText="1"/>
    </xf>
    <xf numFmtId="0" fontId="19" fillId="0" borderId="19" xfId="0" applyFont="1" applyBorder="1" applyAlignment="1" applyProtection="1">
      <alignment horizontal="center"/>
      <protection locked="0"/>
    </xf>
    <xf numFmtId="0" fontId="19" fillId="0" borderId="15" xfId="0" applyFont="1" applyBorder="1" applyAlignment="1" quotePrefix="1">
      <alignment horizontal="centerContinuous" vertical="center"/>
    </xf>
    <xf numFmtId="0" fontId="19" fillId="0" borderId="15" xfId="0" applyFont="1" applyBorder="1" applyAlignment="1">
      <alignment horizontal="centerContinuous" vertical="center"/>
    </xf>
    <xf numFmtId="0" fontId="19" fillId="0" borderId="10" xfId="0" applyFont="1" applyBorder="1" applyAlignment="1">
      <alignment horizontal="centerContinuous" vertical="center"/>
    </xf>
    <xf numFmtId="0" fontId="19" fillId="0" borderId="0" xfId="0" applyFont="1" applyBorder="1" applyAlignment="1">
      <alignment horizontal="centerContinuous" vertical="center" wrapText="1"/>
    </xf>
    <xf numFmtId="0" fontId="19" fillId="0" borderId="0" xfId="0" applyFont="1" applyBorder="1" applyAlignment="1">
      <alignment horizontal="centerContinuous" vertical="center"/>
    </xf>
    <xf numFmtId="16" fontId="19" fillId="0" borderId="0" xfId="0" applyNumberFormat="1" applyFont="1" applyBorder="1" applyAlignment="1" quotePrefix="1">
      <alignment horizontal="centerContinuous" vertical="center"/>
    </xf>
    <xf numFmtId="0" fontId="19" fillId="0" borderId="0" xfId="0" applyFont="1" applyBorder="1" applyAlignment="1" quotePrefix="1">
      <alignment horizontal="centerContinuous" vertical="center"/>
    </xf>
    <xf numFmtId="0" fontId="19" fillId="0" borderId="0" xfId="0" applyFont="1" applyBorder="1" applyAlignment="1">
      <alignment/>
    </xf>
    <xf numFmtId="0" fontId="19" fillId="0" borderId="0" xfId="0" applyFont="1" applyAlignment="1">
      <alignment/>
    </xf>
    <xf numFmtId="3" fontId="19" fillId="0" borderId="0" xfId="0" applyNumberFormat="1" applyFont="1" applyAlignment="1" applyProtection="1">
      <alignment/>
      <protection locked="0"/>
    </xf>
    <xf numFmtId="3" fontId="19" fillId="0" borderId="0" xfId="0" applyNumberFormat="1" applyFont="1" applyAlignment="1" applyProtection="1">
      <alignment horizontal="right" vertical="justify"/>
      <protection locked="0"/>
    </xf>
    <xf numFmtId="16" fontId="19" fillId="0" borderId="0" xfId="0" applyNumberFormat="1" applyFont="1" applyBorder="1" applyAlignment="1" quotePrefix="1">
      <alignment/>
    </xf>
    <xf numFmtId="1" fontId="19" fillId="0" borderId="0" xfId="0" applyNumberFormat="1" applyFont="1" applyBorder="1" applyAlignment="1" quotePrefix="1">
      <alignment/>
    </xf>
    <xf numFmtId="1" fontId="19" fillId="0" borderId="0" xfId="0" applyNumberFormat="1" applyFont="1" applyBorder="1" applyAlignment="1">
      <alignment/>
    </xf>
    <xf numFmtId="0" fontId="29" fillId="0" borderId="0" xfId="0" applyFont="1" applyAlignment="1">
      <alignment/>
    </xf>
    <xf numFmtId="0" fontId="19" fillId="0" borderId="0" xfId="0" applyFont="1" applyBorder="1" applyAlignment="1">
      <alignment horizontal="left" wrapText="1"/>
    </xf>
    <xf numFmtId="0" fontId="19" fillId="0" borderId="10" xfId="0" applyFont="1" applyBorder="1" applyAlignment="1">
      <alignment/>
    </xf>
    <xf numFmtId="3" fontId="19" fillId="0" borderId="10" xfId="0" applyNumberFormat="1" applyFont="1" applyBorder="1" applyAlignment="1" applyProtection="1">
      <alignment/>
      <protection locked="0"/>
    </xf>
    <xf numFmtId="0" fontId="29" fillId="0" borderId="0" xfId="0" applyFont="1" applyBorder="1" applyAlignment="1">
      <alignment/>
    </xf>
    <xf numFmtId="0" fontId="20"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 fontId="0" fillId="0" borderId="20" xfId="0" applyNumberFormat="1" applyBorder="1" applyAlignment="1">
      <alignment/>
    </xf>
    <xf numFmtId="175" fontId="0" fillId="0" borderId="0"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174" fontId="0" fillId="0" borderId="0" xfId="0" applyNumberFormat="1" applyFont="1" applyBorder="1" applyAlignment="1" applyProtection="1">
      <alignment horizontal="center" vertical="center" wrapText="1"/>
      <protection locked="0"/>
    </xf>
    <xf numFmtId="0" fontId="0" fillId="0" borderId="21"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18" fillId="0" borderId="21" xfId="0" applyFont="1" applyBorder="1" applyAlignment="1">
      <alignment horizontal="center"/>
    </xf>
    <xf numFmtId="0" fontId="18" fillId="0" borderId="11" xfId="0" applyFont="1" applyBorder="1" applyAlignment="1">
      <alignment horizontal="center"/>
    </xf>
    <xf numFmtId="0" fontId="25" fillId="0" borderId="0" xfId="0"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0" fillId="0" borderId="0" xfId="0" applyAlignment="1">
      <alignment horizontal="center" vertical="center" wrapText="1"/>
    </xf>
    <xf numFmtId="0" fontId="0" fillId="0" borderId="0" xfId="0" applyFont="1" applyAlignment="1">
      <alignment/>
    </xf>
    <xf numFmtId="0" fontId="0" fillId="0" borderId="0" xfId="0" applyFont="1" applyAlignment="1" applyProtection="1">
      <alignment horizontal="center"/>
      <protection locked="0"/>
    </xf>
    <xf numFmtId="0" fontId="41" fillId="0" borderId="0" xfId="0" applyFont="1" applyAlignment="1">
      <alignment/>
    </xf>
    <xf numFmtId="0" fontId="42" fillId="0" borderId="0" xfId="0" applyFont="1" applyAlignment="1">
      <alignment horizontal="center" vertical="center" wrapText="1"/>
    </xf>
    <xf numFmtId="0" fontId="42"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24" fillId="0" borderId="0" xfId="0" applyFont="1" applyAlignment="1">
      <alignment horizontal="center" vertical="center" wrapText="1"/>
    </xf>
    <xf numFmtId="0" fontId="20" fillId="0" borderId="17" xfId="0" applyFont="1" applyBorder="1" applyAlignment="1" applyProtection="1">
      <alignment horizontal="center" vertical="center" wrapText="1"/>
      <protection locked="0"/>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Alignment="1">
      <alignment horizontal="center" vertical="center" wrapText="1"/>
    </xf>
    <xf numFmtId="0" fontId="20" fillId="0" borderId="15"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11" xfId="0" applyFont="1" applyBorder="1" applyAlignment="1" applyProtection="1">
      <alignment/>
      <protection locked="0"/>
    </xf>
    <xf numFmtId="0" fontId="20" fillId="0" borderId="0" xfId="0" applyFont="1" applyBorder="1" applyAlignment="1" applyProtection="1">
      <alignment horizontal="center"/>
      <protection locked="0"/>
    </xf>
    <xf numFmtId="177" fontId="20" fillId="0" borderId="0" xfId="0" applyNumberFormat="1" applyFont="1" applyAlignment="1" applyProtection="1">
      <alignment horizontal="right"/>
      <protection locked="0"/>
    </xf>
    <xf numFmtId="178" fontId="20" fillId="0" borderId="0" xfId="0" applyNumberFormat="1" applyFont="1" applyAlignment="1" applyProtection="1">
      <alignment horizontal="right"/>
      <protection locked="0"/>
    </xf>
    <xf numFmtId="176" fontId="20" fillId="0" borderId="0" xfId="0" applyNumberFormat="1" applyFont="1" applyAlignment="1" applyProtection="1">
      <alignment horizontal="right"/>
      <protection locked="0"/>
    </xf>
    <xf numFmtId="0" fontId="20" fillId="0" borderId="0" xfId="0" applyFont="1" applyAlignment="1" applyProtection="1">
      <alignment horizontal="left" indent="1"/>
      <protection locked="0"/>
    </xf>
    <xf numFmtId="177" fontId="20" fillId="0" borderId="0" xfId="0" applyNumberFormat="1" applyFont="1" applyAlignment="1">
      <alignment/>
    </xf>
    <xf numFmtId="0" fontId="20" fillId="0" borderId="10" xfId="0" applyFont="1" applyBorder="1" applyAlignment="1" applyProtection="1">
      <alignment horizontal="left" indent="1"/>
      <protection locked="0"/>
    </xf>
    <xf numFmtId="177" fontId="20" fillId="0" borderId="10" xfId="0" applyNumberFormat="1" applyFont="1" applyBorder="1" applyAlignment="1" applyProtection="1">
      <alignment horizontal="right"/>
      <protection locked="0"/>
    </xf>
    <xf numFmtId="178" fontId="20" fillId="0" borderId="10" xfId="0" applyNumberFormat="1" applyFont="1" applyBorder="1" applyAlignment="1" applyProtection="1">
      <alignment horizontal="right"/>
      <protection locked="0"/>
    </xf>
    <xf numFmtId="176" fontId="20" fillId="0" borderId="10" xfId="0" applyNumberFormat="1" applyFont="1" applyBorder="1" applyAlignment="1" applyProtection="1">
      <alignment horizontal="right"/>
      <protection locked="0"/>
    </xf>
    <xf numFmtId="176" fontId="20" fillId="0" borderId="0" xfId="0" applyNumberFormat="1" applyFont="1" applyAlignment="1">
      <alignment/>
    </xf>
    <xf numFmtId="0" fontId="21" fillId="0" borderId="0" xfId="0" applyFont="1" applyAlignment="1" applyProtection="1">
      <alignment/>
      <protection locked="0"/>
    </xf>
    <xf numFmtId="0" fontId="0" fillId="0" borderId="0" xfId="0" applyFont="1" applyBorder="1" applyAlignment="1">
      <alignment/>
    </xf>
    <xf numFmtId="174" fontId="0" fillId="0" borderId="0" xfId="0" applyNumberFormat="1" applyFont="1" applyBorder="1" applyAlignment="1">
      <alignment/>
    </xf>
    <xf numFmtId="1" fontId="0" fillId="0" borderId="0" xfId="0" applyNumberFormat="1" applyBorder="1" applyAlignment="1">
      <alignment/>
    </xf>
    <xf numFmtId="0" fontId="20" fillId="0" borderId="0" xfId="0" applyFont="1" applyBorder="1" applyAlignment="1" applyProtection="1">
      <alignment horizontal="center" vertical="center" wrapText="1"/>
      <protection locked="0"/>
    </xf>
    <xf numFmtId="174" fontId="0" fillId="0" borderId="0" xfId="0" applyNumberFormat="1" applyBorder="1" applyAlignment="1">
      <alignment/>
    </xf>
    <xf numFmtId="0" fontId="20" fillId="0" borderId="10"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0" fillId="23" borderId="0" xfId="0" applyFont="1" applyFill="1" applyAlignment="1">
      <alignment/>
    </xf>
    <xf numFmtId="0" fontId="0" fillId="23" borderId="0" xfId="0" applyFill="1" applyAlignment="1">
      <alignment/>
    </xf>
    <xf numFmtId="0" fontId="0" fillId="23" borderId="0" xfId="0" applyFill="1" applyAlignment="1">
      <alignment horizontal="center"/>
    </xf>
    <xf numFmtId="0" fontId="0" fillId="23" borderId="0" xfId="0" applyFill="1" applyAlignment="1">
      <alignment horizontal="center"/>
    </xf>
    <xf numFmtId="3" fontId="0" fillId="23" borderId="0" xfId="0" applyNumberFormat="1" applyFill="1" applyAlignment="1">
      <alignment/>
    </xf>
    <xf numFmtId="0" fontId="0" fillId="23" borderId="0" xfId="0" applyNumberFormat="1" applyFont="1" applyFill="1" applyBorder="1" applyAlignment="1" applyProtection="1">
      <alignment horizontal="right" vertical="center" wrapText="1"/>
      <protection locked="0"/>
    </xf>
    <xf numFmtId="3" fontId="0" fillId="23" borderId="0" xfId="0" applyNumberFormat="1" applyFont="1" applyFill="1" applyBorder="1" applyAlignment="1" applyProtection="1">
      <alignment horizontal="right" vertical="center" wrapText="1"/>
      <protection locked="0"/>
    </xf>
    <xf numFmtId="0" fontId="0" fillId="23" borderId="10" xfId="0" applyFill="1" applyBorder="1" applyAlignment="1">
      <alignment/>
    </xf>
    <xf numFmtId="3" fontId="0" fillId="23" borderId="10" xfId="0" applyNumberFormat="1" applyFill="1" applyBorder="1" applyAlignment="1">
      <alignment/>
    </xf>
    <xf numFmtId="3" fontId="0" fillId="23" borderId="10" xfId="0" applyNumberFormat="1" applyFont="1" applyFill="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of time at residence - 1996</a:t>
            </a:r>
          </a:p>
        </c:rich>
      </c:tx>
      <c:layout/>
      <c:spPr>
        <a:noFill/>
        <a:ln>
          <a:noFill/>
        </a:ln>
      </c:spPr>
    </c:title>
    <c:plotArea>
      <c:layout/>
      <c:barChart>
        <c:barDir val="col"/>
        <c:grouping val="clustered"/>
        <c:varyColors val="0"/>
        <c:ser>
          <c:idx val="0"/>
          <c:order val="0"/>
          <c:tx>
            <c:strRef>
              <c:f>'[5]Sheet1'!$C$107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'[5]Sheet1'!$D$107:$K$107</c:f>
              <c:numCache>
                <c:ptCount val="8"/>
                <c:pt idx="0">
                  <c:v>0.09450119129060414</c:v>
                </c:pt>
                <c:pt idx="1">
                  <c:v>0.30810785308202215</c:v>
                </c:pt>
                <c:pt idx="2">
                  <c:v>0.17350380977094196</c:v>
                </c:pt>
                <c:pt idx="3">
                  <c:v>0.10393715647189262</c:v>
                </c:pt>
                <c:pt idx="4">
                  <c:v>0.0843339388077658</c:v>
                </c:pt>
                <c:pt idx="5">
                  <c:v>0.08067750230001651</c:v>
                </c:pt>
                <c:pt idx="6">
                  <c:v>0.06694817296124177</c:v>
                </c:pt>
                <c:pt idx="7">
                  <c:v>0.18253874643202567</c:v>
                </c:pt>
              </c:numCache>
            </c:numRef>
          </c:val>
        </c:ser>
        <c:ser>
          <c:idx val="1"/>
          <c:order val="1"/>
          <c:tx>
            <c:strRef>
              <c:f>'[5]Sheet1'!$C$108</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'[5]Sheet1'!$D$108:$K$108</c:f>
              <c:numCache>
                <c:ptCount val="8"/>
                <c:pt idx="0">
                  <c:v>0.08008277787135741</c:v>
                </c:pt>
                <c:pt idx="1">
                  <c:v>0.2756454989532449</c:v>
                </c:pt>
                <c:pt idx="2">
                  <c:v>0.18853622735038622</c:v>
                </c:pt>
                <c:pt idx="3">
                  <c:v>0.1109319729528118</c:v>
                </c:pt>
                <c:pt idx="4">
                  <c:v>0.08133407127559737</c:v>
                </c:pt>
                <c:pt idx="5">
                  <c:v>0.06923021392304546</c:v>
                </c:pt>
                <c:pt idx="6">
                  <c:v>0.057078229901099696</c:v>
                </c:pt>
                <c:pt idx="7">
                  <c:v>0.2172197223091176</c:v>
                </c:pt>
              </c:numCache>
            </c:numRef>
          </c:val>
        </c:ser>
        <c:ser>
          <c:idx val="2"/>
          <c:order val="2"/>
          <c:tx>
            <c:strRef>
              <c:f>'[5]Sheet1'!$C$109</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'[5]Sheet1'!$D$109:$K$109</c:f>
              <c:numCache>
                <c:ptCount val="8"/>
                <c:pt idx="0">
                  <c:v>0.07060912704005412</c:v>
                </c:pt>
                <c:pt idx="1">
                  <c:v>0.24931645855061024</c:v>
                </c:pt>
                <c:pt idx="2">
                  <c:v>0.16918003213349495</c:v>
                </c:pt>
                <c:pt idx="3">
                  <c:v>0.13386137497533612</c:v>
                </c:pt>
                <c:pt idx="4">
                  <c:v>0.08994559855681146</c:v>
                </c:pt>
                <c:pt idx="5">
                  <c:v>0.07328691828508611</c:v>
                </c:pt>
                <c:pt idx="6">
                  <c:v>0.05251289567889055</c:v>
                </c:pt>
                <c:pt idx="7">
                  <c:v>0.23184034726724356</c:v>
                </c:pt>
              </c:numCache>
            </c:numRef>
          </c:val>
        </c:ser>
        <c:ser>
          <c:idx val="3"/>
          <c:order val="3"/>
          <c:tx>
            <c:strRef>
              <c:f>'[5]Sheet1'!$C$110</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'[5]Sheet1'!$D$110:$K$110</c:f>
              <c:numCache>
                <c:ptCount val="8"/>
                <c:pt idx="0">
                  <c:v>0.0736143637782982</c:v>
                </c:pt>
                <c:pt idx="1">
                  <c:v>0.2503903200624512</c:v>
                </c:pt>
                <c:pt idx="2">
                  <c:v>0.1576502732240437</c:v>
                </c:pt>
                <c:pt idx="3">
                  <c:v>0.12377049180327869</c:v>
                </c:pt>
                <c:pt idx="4">
                  <c:v>0.10351288056206089</c:v>
                </c:pt>
                <c:pt idx="5">
                  <c:v>0.07829820452771273</c:v>
                </c:pt>
                <c:pt idx="6">
                  <c:v>0.0514832162373146</c:v>
                </c:pt>
                <c:pt idx="7">
                  <c:v>0.23485558157689304</c:v>
                </c:pt>
              </c:numCache>
            </c:numRef>
          </c:val>
        </c:ser>
        <c:ser>
          <c:idx val="4"/>
          <c:order val="4"/>
          <c:tx>
            <c:strRef>
              <c:f>'[5]Sheet1'!$C$111</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'[5]Sheet1'!$D$111:$K$111</c:f>
              <c:numCache>
                <c:ptCount val="8"/>
                <c:pt idx="0">
                  <c:v>0.08695146083110232</c:v>
                </c:pt>
                <c:pt idx="1">
                  <c:v>0.28233034571062743</c:v>
                </c:pt>
                <c:pt idx="2">
                  <c:v>0.1500989407519497</c:v>
                </c:pt>
                <c:pt idx="3">
                  <c:v>0.11017343731812362</c:v>
                </c:pt>
                <c:pt idx="4">
                  <c:v>0.0973111395646607</c:v>
                </c:pt>
                <c:pt idx="5">
                  <c:v>0.08805726923524619</c:v>
                </c:pt>
                <c:pt idx="6">
                  <c:v>0.05313700384122919</c:v>
                </c:pt>
                <c:pt idx="7">
                  <c:v>0.21871726225119312</c:v>
                </c:pt>
              </c:numCache>
            </c:numRef>
          </c:val>
        </c:ser>
        <c:ser>
          <c:idx val="5"/>
          <c:order val="5"/>
          <c:tx>
            <c:strRef>
              <c:f>'[5]Sheet1'!$C$112</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'[5]Sheet1'!$D$112:$K$112</c:f>
              <c:numCache>
                <c:ptCount val="8"/>
                <c:pt idx="0">
                  <c:v>0.06688851913477538</c:v>
                </c:pt>
                <c:pt idx="1">
                  <c:v>0.36772046589018303</c:v>
                </c:pt>
                <c:pt idx="2">
                  <c:v>0.16572379367720466</c:v>
                </c:pt>
                <c:pt idx="3">
                  <c:v>0.09176372712146423</c:v>
                </c:pt>
                <c:pt idx="4">
                  <c:v>0.06988352745424292</c:v>
                </c:pt>
                <c:pt idx="5">
                  <c:v>0.06846921797004991</c:v>
                </c:pt>
                <c:pt idx="6">
                  <c:v>0.04841930116472546</c:v>
                </c:pt>
                <c:pt idx="7">
                  <c:v>0.18801996672212978</c:v>
                </c:pt>
              </c:numCache>
            </c:numRef>
          </c:val>
        </c:ser>
        <c:ser>
          <c:idx val="6"/>
          <c:order val="6"/>
          <c:tx>
            <c:strRef>
              <c:f>'[5]Sheet1'!$C$113</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'[5]Sheet1'!$D$113:$K$113</c:f>
              <c:numCache>
                <c:ptCount val="8"/>
                <c:pt idx="0">
                  <c:v>0.25122898631941243</c:v>
                </c:pt>
                <c:pt idx="1">
                  <c:v>0.555223403790159</c:v>
                </c:pt>
                <c:pt idx="2">
                  <c:v>0.1863508230572022</c:v>
                </c:pt>
                <c:pt idx="3">
                  <c:v>0.09225450836531657</c:v>
                </c:pt>
                <c:pt idx="4">
                  <c:v>0.060279001533946254</c:v>
                </c:pt>
                <c:pt idx="5">
                  <c:v>0.0377436444742687</c:v>
                </c:pt>
                <c:pt idx="6">
                  <c:v>0.021775968889178408</c:v>
                </c:pt>
                <c:pt idx="7">
                  <c:v>0.04637354223795531</c:v>
                </c:pt>
              </c:numCache>
            </c:numRef>
          </c:val>
        </c:ser>
        <c:axId val="23880428"/>
        <c:axId val="13597261"/>
      </c:barChart>
      <c:catAx>
        <c:axId val="23880428"/>
        <c:scaling>
          <c:orientation val="minMax"/>
        </c:scaling>
        <c:axPos val="b"/>
        <c:title>
          <c:tx>
            <c:rich>
              <a:bodyPr vert="horz" rot="0" anchor="ctr"/>
              <a:lstStyle/>
              <a:p>
                <a:pPr algn="ctr">
                  <a:defRPr/>
                </a:pPr>
                <a:r>
                  <a:rPr lang="en-US" cap="none" sz="1000" b="1" i="0" u="none" baseline="0">
                    <a:latin typeface="Arial"/>
                    <a:ea typeface="Arial"/>
                    <a:cs typeface="Arial"/>
                  </a:rPr>
                  <a:t>Time spent at residence</a:t>
                </a:r>
              </a:p>
            </c:rich>
          </c:tx>
          <c:layout/>
          <c:overlay val="0"/>
          <c:spPr>
            <a:noFill/>
            <a:ln>
              <a:noFill/>
            </a:ln>
          </c:spPr>
        </c:title>
        <c:delete val="0"/>
        <c:numFmt formatCode="General" sourceLinked="1"/>
        <c:majorTickMark val="out"/>
        <c:minorTickMark val="none"/>
        <c:tickLblPos val="nextTo"/>
        <c:crossAx val="13597261"/>
        <c:crosses val="autoZero"/>
        <c:auto val="1"/>
        <c:lblOffset val="100"/>
        <c:noMultiLvlLbl val="0"/>
      </c:catAx>
      <c:valAx>
        <c:axId val="13597261"/>
        <c:scaling>
          <c:orientation val="minMax"/>
        </c:scaling>
        <c:axPos val="l"/>
        <c:majorGridlines/>
        <c:delete val="0"/>
        <c:numFmt formatCode="General" sourceLinked="1"/>
        <c:majorTickMark val="out"/>
        <c:minorTickMark val="none"/>
        <c:tickLblPos val="nextTo"/>
        <c:crossAx val="238804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and length at residence 2001</a:t>
            </a:r>
          </a:p>
        </c:rich>
      </c:tx>
      <c:layout/>
      <c:spPr>
        <a:noFill/>
        <a:ln>
          <a:noFill/>
        </a:ln>
      </c:spPr>
    </c:title>
    <c:plotArea>
      <c:layout/>
      <c:barChart>
        <c:barDir val="col"/>
        <c:grouping val="clustered"/>
        <c:varyColors val="0"/>
        <c:ser>
          <c:idx val="0"/>
          <c:order val="0"/>
          <c:tx>
            <c:strRef>
              <c:f>'[2]Table 16'!$B$94</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16'!$B$95:$B$102</c:f>
              <c:numCache>
                <c:ptCount val="8"/>
                <c:pt idx="0">
                  <c:v>0</c:v>
                </c:pt>
                <c:pt idx="1">
                  <c:v>0</c:v>
                </c:pt>
                <c:pt idx="2">
                  <c:v>0</c:v>
                </c:pt>
                <c:pt idx="3">
                  <c:v>0</c:v>
                </c:pt>
                <c:pt idx="4">
                  <c:v>0</c:v>
                </c:pt>
                <c:pt idx="5">
                  <c:v>0</c:v>
                </c:pt>
                <c:pt idx="6">
                  <c:v>0</c:v>
                </c:pt>
                <c:pt idx="7">
                  <c:v>0</c:v>
                </c:pt>
              </c:numCache>
            </c:numRef>
          </c:val>
        </c:ser>
        <c:ser>
          <c:idx val="1"/>
          <c:order val="1"/>
          <c:tx>
            <c:strRef>
              <c:f>'[2]Table 16'!$C$94</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16'!$C$95:$C$102</c:f>
              <c:numCache>
                <c:ptCount val="8"/>
                <c:pt idx="0">
                  <c:v>0</c:v>
                </c:pt>
                <c:pt idx="1">
                  <c:v>0</c:v>
                </c:pt>
                <c:pt idx="2">
                  <c:v>0</c:v>
                </c:pt>
                <c:pt idx="3">
                  <c:v>0</c:v>
                </c:pt>
                <c:pt idx="4">
                  <c:v>0</c:v>
                </c:pt>
                <c:pt idx="5">
                  <c:v>0</c:v>
                </c:pt>
                <c:pt idx="6">
                  <c:v>0</c:v>
                </c:pt>
                <c:pt idx="7">
                  <c:v>0</c:v>
                </c:pt>
              </c:numCache>
            </c:numRef>
          </c:val>
        </c:ser>
        <c:ser>
          <c:idx val="2"/>
          <c:order val="2"/>
          <c:tx>
            <c:strRef>
              <c:f>'[2]Table 16'!$D$94</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16'!$D$95:$D$102</c:f>
              <c:numCache>
                <c:ptCount val="8"/>
                <c:pt idx="0">
                  <c:v>0</c:v>
                </c:pt>
                <c:pt idx="1">
                  <c:v>0</c:v>
                </c:pt>
                <c:pt idx="2">
                  <c:v>0</c:v>
                </c:pt>
                <c:pt idx="3">
                  <c:v>0</c:v>
                </c:pt>
                <c:pt idx="4">
                  <c:v>0</c:v>
                </c:pt>
                <c:pt idx="5">
                  <c:v>0</c:v>
                </c:pt>
                <c:pt idx="6">
                  <c:v>0</c:v>
                </c:pt>
                <c:pt idx="7">
                  <c:v>0</c:v>
                </c:pt>
              </c:numCache>
            </c:numRef>
          </c:val>
        </c:ser>
        <c:ser>
          <c:idx val="3"/>
          <c:order val="3"/>
          <c:tx>
            <c:strRef>
              <c:f>'[2]Table 16'!$E$94</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16'!$E$95:$E$102</c:f>
              <c:numCache>
                <c:ptCount val="8"/>
                <c:pt idx="0">
                  <c:v>0</c:v>
                </c:pt>
                <c:pt idx="1">
                  <c:v>0</c:v>
                </c:pt>
                <c:pt idx="2">
                  <c:v>0</c:v>
                </c:pt>
                <c:pt idx="3">
                  <c:v>0</c:v>
                </c:pt>
                <c:pt idx="4">
                  <c:v>0</c:v>
                </c:pt>
                <c:pt idx="5">
                  <c:v>0</c:v>
                </c:pt>
                <c:pt idx="6">
                  <c:v>0</c:v>
                </c:pt>
                <c:pt idx="7">
                  <c:v>0</c:v>
                </c:pt>
              </c:numCache>
            </c:numRef>
          </c:val>
        </c:ser>
        <c:ser>
          <c:idx val="4"/>
          <c:order val="4"/>
          <c:tx>
            <c:strRef>
              <c:f>'[2]Table 16'!$F$94</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16'!$F$95:$F$102</c:f>
              <c:numCache>
                <c:ptCount val="8"/>
                <c:pt idx="0">
                  <c:v>0</c:v>
                </c:pt>
                <c:pt idx="1">
                  <c:v>0</c:v>
                </c:pt>
                <c:pt idx="2">
                  <c:v>0</c:v>
                </c:pt>
                <c:pt idx="3">
                  <c:v>0</c:v>
                </c:pt>
                <c:pt idx="4">
                  <c:v>0</c:v>
                </c:pt>
                <c:pt idx="5">
                  <c:v>0</c:v>
                </c:pt>
                <c:pt idx="6">
                  <c:v>0</c:v>
                </c:pt>
                <c:pt idx="7">
                  <c:v>0</c:v>
                </c:pt>
              </c:numCache>
            </c:numRef>
          </c:val>
        </c:ser>
        <c:ser>
          <c:idx val="5"/>
          <c:order val="5"/>
          <c:tx>
            <c:strRef>
              <c:f>'[2]Table 16'!$G$94</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16'!$G$95:$G$102</c:f>
              <c:numCache>
                <c:ptCount val="8"/>
                <c:pt idx="0">
                  <c:v>0</c:v>
                </c:pt>
                <c:pt idx="1">
                  <c:v>0</c:v>
                </c:pt>
                <c:pt idx="2">
                  <c:v>0</c:v>
                </c:pt>
                <c:pt idx="3">
                  <c:v>0</c:v>
                </c:pt>
                <c:pt idx="4">
                  <c:v>0</c:v>
                </c:pt>
                <c:pt idx="5">
                  <c:v>0</c:v>
                </c:pt>
                <c:pt idx="6">
                  <c:v>0</c:v>
                </c:pt>
                <c:pt idx="7">
                  <c:v>0</c:v>
                </c:pt>
              </c:numCache>
            </c:numRef>
          </c:val>
        </c:ser>
        <c:ser>
          <c:idx val="6"/>
          <c:order val="6"/>
          <c:tx>
            <c:strRef>
              <c:f>'[2]Table 16'!$H$94</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'[2]Table 16'!$A$95:$A$102</c:f>
              <c:strCache/>
            </c:strRef>
          </c:cat>
          <c:val>
            <c:numRef>
              <c:f>'[2]Table 16'!$H$95:$H$102</c:f>
              <c:numCache>
                <c:ptCount val="8"/>
                <c:pt idx="0">
                  <c:v>0</c:v>
                </c:pt>
                <c:pt idx="1">
                  <c:v>0</c:v>
                </c:pt>
                <c:pt idx="2">
                  <c:v>0</c:v>
                </c:pt>
                <c:pt idx="3">
                  <c:v>0</c:v>
                </c:pt>
                <c:pt idx="4">
                  <c:v>0</c:v>
                </c:pt>
                <c:pt idx="5">
                  <c:v>0</c:v>
                </c:pt>
                <c:pt idx="6">
                  <c:v>0</c:v>
                </c:pt>
                <c:pt idx="7">
                  <c:v>0</c:v>
                </c:pt>
              </c:numCache>
            </c:numRef>
          </c:val>
        </c:ser>
        <c:axId val="55266486"/>
        <c:axId val="27636327"/>
      </c:barChart>
      <c:catAx>
        <c:axId val="55266486"/>
        <c:scaling>
          <c:orientation val="minMax"/>
        </c:scaling>
        <c:axPos val="b"/>
        <c:delete val="0"/>
        <c:numFmt formatCode="General" sourceLinked="1"/>
        <c:majorTickMark val="out"/>
        <c:minorTickMark val="none"/>
        <c:tickLblPos val="nextTo"/>
        <c:crossAx val="27636327"/>
        <c:crosses val="autoZero"/>
        <c:auto val="1"/>
        <c:lblOffset val="100"/>
        <c:noMultiLvlLbl val="0"/>
      </c:catAx>
      <c:valAx>
        <c:axId val="27636327"/>
        <c:scaling>
          <c:orientation val="minMax"/>
        </c:scaling>
        <c:axPos val="l"/>
        <c:majorGridlines/>
        <c:delete val="0"/>
        <c:numFmt formatCode="General" sourceLinked="1"/>
        <c:majorTickMark val="out"/>
        <c:minorTickMark val="none"/>
        <c:tickLblPos val="nextTo"/>
        <c:crossAx val="552664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of time at residence 1996</a:t>
            </a:r>
          </a:p>
        </c:rich>
      </c:tx>
      <c:layout/>
      <c:spPr>
        <a:noFill/>
        <a:ln>
          <a:noFill/>
        </a:ln>
      </c:spPr>
    </c:title>
    <c:plotArea>
      <c:layout/>
      <c:barChart>
        <c:barDir val="col"/>
        <c:grouping val="clustered"/>
        <c:varyColors val="0"/>
        <c:ser>
          <c:idx val="0"/>
          <c:order val="0"/>
          <c:tx>
            <c:strRef>
              <c:f>'[3]Sheet1'!$C$107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'[3]Sheet1'!$D$107:$K$107</c:f>
              <c:numCache>
                <c:ptCount val="8"/>
                <c:pt idx="0">
                  <c:v>0.09450119129060414</c:v>
                </c:pt>
                <c:pt idx="1">
                  <c:v>0.30810785308202215</c:v>
                </c:pt>
                <c:pt idx="2">
                  <c:v>0.17350380977094196</c:v>
                </c:pt>
                <c:pt idx="3">
                  <c:v>0.10393715647189262</c:v>
                </c:pt>
                <c:pt idx="4">
                  <c:v>0.0843339388077658</c:v>
                </c:pt>
                <c:pt idx="5">
                  <c:v>0.08067750230001651</c:v>
                </c:pt>
                <c:pt idx="6">
                  <c:v>0.06694817296124177</c:v>
                </c:pt>
                <c:pt idx="7">
                  <c:v>0.18253874643202567</c:v>
                </c:pt>
              </c:numCache>
            </c:numRef>
          </c:val>
        </c:ser>
        <c:ser>
          <c:idx val="1"/>
          <c:order val="1"/>
          <c:tx>
            <c:strRef>
              <c:f>'[3]Sheet1'!$C$108</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'[3]Sheet1'!$D$108:$K$108</c:f>
              <c:numCache>
                <c:ptCount val="8"/>
                <c:pt idx="0">
                  <c:v>0.08008277787135741</c:v>
                </c:pt>
                <c:pt idx="1">
                  <c:v>0.2756454989532449</c:v>
                </c:pt>
                <c:pt idx="2">
                  <c:v>0.18853622735038622</c:v>
                </c:pt>
                <c:pt idx="3">
                  <c:v>0.1109319729528118</c:v>
                </c:pt>
                <c:pt idx="4">
                  <c:v>0.08133407127559737</c:v>
                </c:pt>
                <c:pt idx="5">
                  <c:v>0.06923021392304546</c:v>
                </c:pt>
                <c:pt idx="6">
                  <c:v>0.057078229901099696</c:v>
                </c:pt>
                <c:pt idx="7">
                  <c:v>0.2172197223091176</c:v>
                </c:pt>
              </c:numCache>
            </c:numRef>
          </c:val>
        </c:ser>
        <c:ser>
          <c:idx val="2"/>
          <c:order val="2"/>
          <c:tx>
            <c:strRef>
              <c:f>'[3]Sheet1'!$C$109</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'[3]Sheet1'!$D$109:$K$109</c:f>
              <c:numCache>
                <c:ptCount val="8"/>
                <c:pt idx="0">
                  <c:v>0.07060912704005412</c:v>
                </c:pt>
                <c:pt idx="1">
                  <c:v>0.24931645855061024</c:v>
                </c:pt>
                <c:pt idx="2">
                  <c:v>0.16918003213349495</c:v>
                </c:pt>
                <c:pt idx="3">
                  <c:v>0.13386137497533612</c:v>
                </c:pt>
                <c:pt idx="4">
                  <c:v>0.08994559855681146</c:v>
                </c:pt>
                <c:pt idx="5">
                  <c:v>0.07328691828508611</c:v>
                </c:pt>
                <c:pt idx="6">
                  <c:v>0.05251289567889055</c:v>
                </c:pt>
                <c:pt idx="7">
                  <c:v>0.23184034726724356</c:v>
                </c:pt>
              </c:numCache>
            </c:numRef>
          </c:val>
        </c:ser>
        <c:ser>
          <c:idx val="3"/>
          <c:order val="3"/>
          <c:tx>
            <c:strRef>
              <c:f>'[3]Sheet1'!$C$110</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'[3]Sheet1'!$D$110:$K$110</c:f>
              <c:numCache>
                <c:ptCount val="8"/>
                <c:pt idx="0">
                  <c:v>0.0736143637782982</c:v>
                </c:pt>
                <c:pt idx="1">
                  <c:v>0.2503903200624512</c:v>
                </c:pt>
                <c:pt idx="2">
                  <c:v>0.1576502732240437</c:v>
                </c:pt>
                <c:pt idx="3">
                  <c:v>0.12377049180327869</c:v>
                </c:pt>
                <c:pt idx="4">
                  <c:v>0.10351288056206089</c:v>
                </c:pt>
                <c:pt idx="5">
                  <c:v>0.07829820452771273</c:v>
                </c:pt>
                <c:pt idx="6">
                  <c:v>0.0514832162373146</c:v>
                </c:pt>
                <c:pt idx="7">
                  <c:v>0.23485558157689304</c:v>
                </c:pt>
              </c:numCache>
            </c:numRef>
          </c:val>
        </c:ser>
        <c:ser>
          <c:idx val="4"/>
          <c:order val="4"/>
          <c:tx>
            <c:strRef>
              <c:f>'[3]Sheet1'!$C$111</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'[3]Sheet1'!$D$111:$K$111</c:f>
              <c:numCache>
                <c:ptCount val="8"/>
                <c:pt idx="0">
                  <c:v>0.08695146083110232</c:v>
                </c:pt>
                <c:pt idx="1">
                  <c:v>0.28233034571062743</c:v>
                </c:pt>
                <c:pt idx="2">
                  <c:v>0.1500989407519497</c:v>
                </c:pt>
                <c:pt idx="3">
                  <c:v>0.11017343731812362</c:v>
                </c:pt>
                <c:pt idx="4">
                  <c:v>0.0973111395646607</c:v>
                </c:pt>
                <c:pt idx="5">
                  <c:v>0.08805726923524619</c:v>
                </c:pt>
                <c:pt idx="6">
                  <c:v>0.05313700384122919</c:v>
                </c:pt>
                <c:pt idx="7">
                  <c:v>0.21871726225119312</c:v>
                </c:pt>
              </c:numCache>
            </c:numRef>
          </c:val>
        </c:ser>
        <c:ser>
          <c:idx val="5"/>
          <c:order val="5"/>
          <c:tx>
            <c:strRef>
              <c:f>'[3]Sheet1'!$C$112</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'[3]Sheet1'!$D$112:$K$112</c:f>
              <c:numCache>
                <c:ptCount val="8"/>
                <c:pt idx="0">
                  <c:v>0.06688851913477538</c:v>
                </c:pt>
                <c:pt idx="1">
                  <c:v>0.36772046589018303</c:v>
                </c:pt>
                <c:pt idx="2">
                  <c:v>0.16572379367720466</c:v>
                </c:pt>
                <c:pt idx="3">
                  <c:v>0.09176372712146423</c:v>
                </c:pt>
                <c:pt idx="4">
                  <c:v>0.06988352745424292</c:v>
                </c:pt>
                <c:pt idx="5">
                  <c:v>0.06846921797004991</c:v>
                </c:pt>
                <c:pt idx="6">
                  <c:v>0.04841930116472546</c:v>
                </c:pt>
                <c:pt idx="7">
                  <c:v>0.18801996672212978</c:v>
                </c:pt>
              </c:numCache>
            </c:numRef>
          </c:val>
        </c:ser>
        <c:ser>
          <c:idx val="6"/>
          <c:order val="6"/>
          <c:tx>
            <c:strRef>
              <c:f>'[3]Sheet1'!$C$113</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'[3]Sheet1'!$D$113:$K$113</c:f>
              <c:numCache>
                <c:ptCount val="8"/>
                <c:pt idx="0">
                  <c:v>0.25122898631941243</c:v>
                </c:pt>
                <c:pt idx="1">
                  <c:v>0.555223403790159</c:v>
                </c:pt>
                <c:pt idx="2">
                  <c:v>0.1863508230572022</c:v>
                </c:pt>
                <c:pt idx="3">
                  <c:v>0.09225450836531657</c:v>
                </c:pt>
                <c:pt idx="4">
                  <c:v>0.060279001533946254</c:v>
                </c:pt>
                <c:pt idx="5">
                  <c:v>0.0377436444742687</c:v>
                </c:pt>
                <c:pt idx="6">
                  <c:v>0.021775968889178408</c:v>
                </c:pt>
                <c:pt idx="7">
                  <c:v>0.04637354223795531</c:v>
                </c:pt>
              </c:numCache>
            </c:numRef>
          </c:val>
        </c:ser>
        <c:axId val="47400352"/>
        <c:axId val="23949985"/>
      </c:barChart>
      <c:catAx>
        <c:axId val="47400352"/>
        <c:scaling>
          <c:orientation val="minMax"/>
        </c:scaling>
        <c:axPos val="b"/>
        <c:title>
          <c:tx>
            <c:rich>
              <a:bodyPr vert="horz" rot="0" anchor="ctr"/>
              <a:lstStyle/>
              <a:p>
                <a:pPr algn="ctr">
                  <a:defRPr/>
                </a:pPr>
                <a:r>
                  <a:rPr lang="en-US" cap="none" sz="1125" b="1" i="0" u="none" baseline="0">
                    <a:latin typeface="Arial"/>
                    <a:ea typeface="Arial"/>
                    <a:cs typeface="Arial"/>
                  </a:rPr>
                  <a:t>Time spent at residence</a:t>
                </a:r>
              </a:p>
            </c:rich>
          </c:tx>
          <c:layout/>
          <c:overlay val="0"/>
          <c:spPr>
            <a:noFill/>
            <a:ln>
              <a:noFill/>
            </a:ln>
          </c:spPr>
        </c:title>
        <c:delete val="0"/>
        <c:numFmt formatCode="General" sourceLinked="1"/>
        <c:majorTickMark val="out"/>
        <c:minorTickMark val="none"/>
        <c:tickLblPos val="nextTo"/>
        <c:crossAx val="23949985"/>
        <c:crosses val="autoZero"/>
        <c:auto val="1"/>
        <c:lblOffset val="100"/>
        <c:noMultiLvlLbl val="0"/>
      </c:catAx>
      <c:valAx>
        <c:axId val="23949985"/>
        <c:scaling>
          <c:orientation val="minMax"/>
        </c:scaling>
        <c:axPos val="l"/>
        <c:majorGridlines/>
        <c:delete val="0"/>
        <c:numFmt formatCode="General" sourceLinked="1"/>
        <c:majorTickMark val="out"/>
        <c:minorTickMark val="none"/>
        <c:tickLblPos val="nextTo"/>
        <c:crossAx val="474003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'[4]Sheet1'!$W$7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'[4]Sheet1'!$X$7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'[4]Sheet1'!$Y$7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'[4]Sheet1'!$Z$7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'[4]Sheet1'!$AA$7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'[4]Sheet1'!$AB$7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'[4]Sheet1'!$AC$7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14223274"/>
        <c:axId val="60900603"/>
      </c:barChart>
      <c:catAx>
        <c:axId val="14223274"/>
        <c:scaling>
          <c:orientation val="minMax"/>
        </c:scaling>
        <c:axPos val="b"/>
        <c:title>
          <c:tx>
            <c:rich>
              <a:bodyPr vert="horz" rot="0" anchor="ctr"/>
              <a:lstStyle/>
              <a:p>
                <a:pPr algn="ctr">
                  <a:defRPr/>
                </a:pPr>
                <a:r>
                  <a:rPr lang="en-US" cap="none" sz="12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60900603"/>
        <c:crosses val="autoZero"/>
        <c:auto val="1"/>
        <c:lblOffset val="100"/>
        <c:noMultiLvlLbl val="0"/>
      </c:catAx>
      <c:valAx>
        <c:axId val="60900603"/>
        <c:scaling>
          <c:orientation val="minMax"/>
          <c:max val="0.6"/>
        </c:scaling>
        <c:axPos val="l"/>
        <c:title>
          <c:tx>
            <c:rich>
              <a:bodyPr vert="horz" rot="-5400000" anchor="ctr"/>
              <a:lstStyle/>
              <a:p>
                <a:pPr algn="ctr">
                  <a:defRPr/>
                </a:pPr>
                <a:r>
                  <a:rPr lang="en-US" cap="none" sz="12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142232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'[1]Sheet1'!$W$7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'[1]Sheet1'!$X$7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'[1]Sheet1'!$Y$7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'[1]Sheet1'!$Z$7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'[1]Sheet1'!$AA$7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'[1]Sheet1'!$AB$7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'[1]Sheet1'!$AC$7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11234516"/>
        <c:axId val="34001781"/>
      </c:barChart>
      <c:catAx>
        <c:axId val="11234516"/>
        <c:scaling>
          <c:orientation val="minMax"/>
        </c:scaling>
        <c:axPos val="b"/>
        <c:title>
          <c:tx>
            <c:rich>
              <a:bodyPr vert="horz" rot="0" anchor="ctr"/>
              <a:lstStyle/>
              <a:p>
                <a:pPr algn="ctr">
                  <a:defRPr/>
                </a:pPr>
                <a:r>
                  <a:rPr lang="en-US" cap="none" sz="10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34001781"/>
        <c:crosses val="autoZero"/>
        <c:auto val="1"/>
        <c:lblOffset val="100"/>
        <c:noMultiLvlLbl val="0"/>
      </c:catAx>
      <c:valAx>
        <c:axId val="34001781"/>
        <c:scaling>
          <c:orientation val="minMax"/>
        </c:scaling>
        <c:axPos val="l"/>
        <c:title>
          <c:tx>
            <c:rich>
              <a:bodyPr vert="horz" rot="-5400000" anchor="ctr"/>
              <a:lstStyle/>
              <a:p>
                <a:pPr algn="ctr">
                  <a:defRPr/>
                </a:pPr>
                <a:r>
                  <a:rPr lang="en-US" cap="none" sz="10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112345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'[1]Sheet1'!$W$7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'[1]Sheet1'!$X$7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'[1]Sheet1'!$Y$7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'[1]Sheet1'!$Z$7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'[1]Sheet1'!$AA$7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'[1]Sheet1'!$AB$7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'[1]Sheet1'!$AC$7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37580574"/>
        <c:axId val="2680847"/>
      </c:barChart>
      <c:catAx>
        <c:axId val="37580574"/>
        <c:scaling>
          <c:orientation val="minMax"/>
        </c:scaling>
        <c:axPos val="b"/>
        <c:title>
          <c:tx>
            <c:rich>
              <a:bodyPr vert="horz" rot="0" anchor="ctr"/>
              <a:lstStyle/>
              <a:p>
                <a:pPr algn="ctr">
                  <a:defRPr/>
                </a:pPr>
                <a:r>
                  <a:rPr lang="en-US" cap="none" sz="10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2680847"/>
        <c:crosses val="autoZero"/>
        <c:auto val="1"/>
        <c:lblOffset val="100"/>
        <c:noMultiLvlLbl val="0"/>
      </c:catAx>
      <c:valAx>
        <c:axId val="2680847"/>
        <c:scaling>
          <c:orientation val="minMax"/>
        </c:scaling>
        <c:axPos val="l"/>
        <c:title>
          <c:tx>
            <c:rich>
              <a:bodyPr vert="horz" rot="-5400000" anchor="ctr"/>
              <a:lstStyle/>
              <a:p>
                <a:pPr algn="ctr">
                  <a:defRPr/>
                </a:pPr>
                <a:r>
                  <a:rPr lang="en-US" cap="none" sz="10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375805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Likelihood of having lived in residence for less than five years</a:t>
            </a:r>
            <a:r>
              <a:rPr lang="en-US" cap="none" sz="1200" b="1" i="0" u="none" baseline="0">
                <a:latin typeface="Arial"/>
                <a:ea typeface="Arial"/>
                <a:cs typeface="Arial"/>
              </a:rPr>
              <a:t>
 Cohorts born in 19xx</a:t>
            </a:r>
          </a:p>
        </c:rich>
      </c:tx>
      <c:layout>
        <c:manualLayout>
          <c:xMode val="factor"/>
          <c:yMode val="factor"/>
          <c:x val="-0.0025"/>
          <c:y val="0"/>
        </c:manualLayout>
      </c:layout>
      <c:spPr>
        <a:noFill/>
        <a:ln>
          <a:noFill/>
        </a:ln>
      </c:spPr>
    </c:title>
    <c:plotArea>
      <c:layout>
        <c:manualLayout>
          <c:xMode val="edge"/>
          <c:yMode val="edge"/>
          <c:x val="0.03775"/>
          <c:y val="0.10375"/>
          <c:w val="0.78925"/>
          <c:h val="0.83725"/>
        </c:manualLayout>
      </c:layout>
      <c:lineChart>
        <c:grouping val="standard"/>
        <c:varyColors val="0"/>
        <c:ser>
          <c:idx val="0"/>
          <c:order val="0"/>
          <c:tx>
            <c:strRef>
              <c:f>'1991- 2006 plus working'!$D$61</c:f>
              <c:strCache>
                <c:ptCount val="1"/>
                <c:pt idx="0">
                  <c:v>1936</c:v>
                </c:pt>
              </c:strCache>
            </c:strRef>
          </c:tx>
          <c:extLst>
            <c:ext xmlns:c14="http://schemas.microsoft.com/office/drawing/2007/8/2/chart" uri="{6F2FDCE9-48DA-4B69-8628-5D25D57E5C99}">
              <c14:invertSolidFillFmt>
                <c14:spPr>
                  <a:solidFill>
                    <a:srgbClr val="000000"/>
                  </a:solidFill>
                </c14:spPr>
              </c14:invertSolidFillFmt>
            </c:ext>
          </c:extLst>
          <c:cat>
            <c:strRef>
              <c:f>'1991- 2006 plus working'!$A$62:$A$67</c:f>
              <c:strCache>
                <c:ptCount val="6"/>
                <c:pt idx="0">
                  <c:v>60</c:v>
                </c:pt>
                <c:pt idx="1">
                  <c:v>65</c:v>
                </c:pt>
                <c:pt idx="2">
                  <c:v>70</c:v>
                </c:pt>
                <c:pt idx="3">
                  <c:v>75</c:v>
                </c:pt>
                <c:pt idx="4">
                  <c:v>80</c:v>
                </c:pt>
                <c:pt idx="5">
                  <c:v>85 +</c:v>
                </c:pt>
              </c:strCache>
            </c:strRef>
          </c:cat>
          <c:val>
            <c:numRef>
              <c:f>'1991- 2006 plus working'!$D$62:$D$67</c:f>
              <c:numCache>
                <c:ptCount val="6"/>
                <c:pt idx="0">
                  <c:v>0.3080933172929493</c:v>
                </c:pt>
                <c:pt idx="1">
                  <c:v>0.27727824428426345</c:v>
                </c:pt>
                <c:pt idx="2">
                  <c:v>0.24454406356535044</c:v>
                </c:pt>
              </c:numCache>
            </c:numRef>
          </c:val>
          <c:smooth val="0"/>
        </c:ser>
        <c:ser>
          <c:idx val="1"/>
          <c:order val="1"/>
          <c:tx>
            <c:strRef>
              <c:f>'1991- 2006 plus working'!$E$61</c:f>
              <c:strCache>
                <c:ptCount val="1"/>
                <c:pt idx="0">
                  <c:v>1931</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working'!$E$62:$E$67</c:f>
              <c:numCache>
                <c:ptCount val="6"/>
                <c:pt idx="0">
                  <c:v>0.30712497462615873</c:v>
                </c:pt>
                <c:pt idx="1">
                  <c:v>0.27562806814900376</c:v>
                </c:pt>
                <c:pt idx="2">
                  <c:v>0.24454406356535044</c:v>
                </c:pt>
                <c:pt idx="3">
                  <c:v>0.26370988122314887</c:v>
                </c:pt>
              </c:numCache>
            </c:numRef>
          </c:val>
          <c:smooth val="0"/>
        </c:ser>
        <c:ser>
          <c:idx val="2"/>
          <c:order val="2"/>
          <c:tx>
            <c:strRef>
              <c:f>'1991- 2006 plus working'!$F$61</c:f>
              <c:strCache>
                <c:ptCount val="1"/>
                <c:pt idx="0">
                  <c:v>1926</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working'!$F$62:$F$67</c:f>
              <c:numCache>
                <c:ptCount val="6"/>
                <c:pt idx="1">
                  <c:v>0.2702424835126257</c:v>
                </c:pt>
                <c:pt idx="2">
                  <c:v>0.24933051444679352</c:v>
                </c:pt>
                <c:pt idx="3">
                  <c:v>0.24050162249864793</c:v>
                </c:pt>
                <c:pt idx="4">
                  <c:v>0.278132108291334</c:v>
                </c:pt>
              </c:numCache>
            </c:numRef>
          </c:val>
          <c:smooth val="0"/>
        </c:ser>
        <c:ser>
          <c:idx val="3"/>
          <c:order val="3"/>
          <c:tx>
            <c:strRef>
              <c:f>'1991- 2006 plus working'!$G$61</c:f>
              <c:strCache>
                <c:ptCount val="1"/>
                <c:pt idx="0">
                  <c:v>1921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'1991- 2006 plus working'!$G$62:$G$67</c:f>
              <c:numCache>
                <c:ptCount val="6"/>
                <c:pt idx="2">
                  <c:v>0.24801797464291447</c:v>
                </c:pt>
                <c:pt idx="3">
                  <c:v>0.23484641505015416</c:v>
                </c:pt>
                <c:pt idx="4">
                  <c:v>0.27170868347338933</c:v>
                </c:pt>
                <c:pt idx="5">
                  <c:v>0.3679973386560213</c:v>
                </c:pt>
              </c:numCache>
            </c:numRef>
          </c:val>
          <c:smooth val="0"/>
        </c:ser>
        <c:ser>
          <c:idx val="4"/>
          <c:order val="4"/>
          <c:tx>
            <c:strRef>
              <c:f>'1991- 2006 plus working'!$H$61</c:f>
              <c:strCache>
                <c:ptCount val="1"/>
                <c:pt idx="0">
                  <c:v>1916</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working'!$H$62:$H$67</c:f>
              <c:numCache>
                <c:ptCount val="6"/>
                <c:pt idx="3">
                  <c:v>0.253904282115869</c:v>
                </c:pt>
                <c:pt idx="4">
                  <c:v>0.2823885461529508</c:v>
                </c:pt>
                <c:pt idx="5">
                  <c:v>0.3679973386560213</c:v>
                </c:pt>
              </c:numCache>
            </c:numRef>
          </c:val>
          <c:smooth val="0"/>
        </c:ser>
        <c:ser>
          <c:idx val="5"/>
          <c:order val="5"/>
          <c:tx>
            <c:v>Total population likelihood (Average '91-'06)</c:v>
          </c:tx>
          <c:extLst>
            <c:ext xmlns:c14="http://schemas.microsoft.com/office/drawing/2007/8/2/chart" uri="{6F2FDCE9-48DA-4B69-8628-5D25D57E5C99}">
              <c14:invertSolidFillFmt>
                <c14:spPr>
                  <a:solidFill>
                    <a:srgbClr val="000000"/>
                  </a:solidFill>
                </c14:spPr>
              </c14:invertSolidFillFmt>
            </c:ext>
          </c:extLst>
          <c:val>
            <c:numRef>
              <c:f>'1991- 2006 plus working'!$L$62:$L$67</c:f>
              <c:numCache>
                <c:ptCount val="6"/>
                <c:pt idx="0">
                  <c:v>0.5581146599616214</c:v>
                </c:pt>
                <c:pt idx="1">
                  <c:v>0.5581146599616214</c:v>
                </c:pt>
                <c:pt idx="2">
                  <c:v>0.5581146599616214</c:v>
                </c:pt>
                <c:pt idx="3">
                  <c:v>0.5581146599616214</c:v>
                </c:pt>
                <c:pt idx="4">
                  <c:v>0.5581146599616214</c:v>
                </c:pt>
                <c:pt idx="5">
                  <c:v>0.5581146599616214</c:v>
                </c:pt>
              </c:numCache>
            </c:numRef>
          </c:val>
          <c:smooth val="0"/>
        </c:ser>
        <c:marker val="1"/>
        <c:axId val="24127624"/>
        <c:axId val="15822025"/>
      </c:lineChart>
      <c:catAx>
        <c:axId val="24127624"/>
        <c:scaling>
          <c:orientation val="minMax"/>
        </c:scaling>
        <c:axPos val="b"/>
        <c:title>
          <c:tx>
            <c:rich>
              <a:bodyPr vert="horz" rot="0" anchor="ctr"/>
              <a:lstStyle/>
              <a:p>
                <a:pPr algn="ctr">
                  <a:defRPr/>
                </a:pPr>
                <a:r>
                  <a:rPr lang="en-US" cap="none" sz="9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crossAx val="15822025"/>
        <c:crosses val="autoZero"/>
        <c:auto val="1"/>
        <c:lblOffset val="100"/>
        <c:noMultiLvlLbl val="0"/>
      </c:catAx>
      <c:valAx>
        <c:axId val="15822025"/>
        <c:scaling>
          <c:orientation val="minMax"/>
          <c:min val="0.2"/>
        </c:scaling>
        <c:axPos val="l"/>
        <c:title>
          <c:tx>
            <c:rich>
              <a:bodyPr vert="horz" rot="-5400000" anchor="ctr"/>
              <a:lstStyle/>
              <a:p>
                <a:pPr algn="ctr">
                  <a:defRPr/>
                </a:pPr>
                <a:r>
                  <a:rPr lang="en-US" cap="none" sz="900" b="1" i="0" u="none" baseline="0">
                    <a:latin typeface="Arial"/>
                    <a:ea typeface="Arial"/>
                    <a:cs typeface="Arial"/>
                  </a:rPr>
                  <a:t>Likelihood of having lived in residence less than 5 years</a:t>
                </a:r>
              </a:p>
            </c:rich>
          </c:tx>
          <c:layout/>
          <c:overlay val="0"/>
          <c:spPr>
            <a:noFill/>
            <a:ln>
              <a:noFill/>
            </a:ln>
          </c:spPr>
        </c:title>
        <c:majorGridlines/>
        <c:delete val="0"/>
        <c:numFmt formatCode="0%" sourceLinked="0"/>
        <c:majorTickMark val="out"/>
        <c:minorTickMark val="none"/>
        <c:tickLblPos val="nextTo"/>
        <c:crossAx val="24127624"/>
        <c:crossesAt val="1"/>
        <c:crossBetween val="between"/>
        <c:dispUnits/>
      </c:valAx>
      <c:spPr>
        <a:solidFill>
          <a:srgbClr val="C0C0C0"/>
        </a:solidFill>
        <a:ln w="12700">
          <a:solidFill>
            <a:srgbClr val="808080"/>
          </a:solidFill>
        </a:ln>
      </c:spPr>
    </c:plotArea>
    <c:legend>
      <c:legendPos val="r"/>
      <c:layout>
        <c:manualLayout>
          <c:xMode val="edge"/>
          <c:yMode val="edge"/>
          <c:x val="0.8365"/>
          <c:y val="0.244"/>
          <c:w val="0.15875"/>
          <c:h val="0.489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2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114</xdr:row>
      <xdr:rowOff>95250</xdr:rowOff>
    </xdr:from>
    <xdr:to>
      <xdr:col>10</xdr:col>
      <xdr:colOff>466725</xdr:colOff>
      <xdr:row>126</xdr:row>
      <xdr:rowOff>142875</xdr:rowOff>
    </xdr:to>
    <xdr:graphicFrame>
      <xdr:nvGraphicFramePr>
        <xdr:cNvPr id="1" name="Chart 1"/>
        <xdr:cNvGraphicFramePr/>
      </xdr:nvGraphicFramePr>
      <xdr:xfrm>
        <a:off x="1447800" y="20345400"/>
        <a:ext cx="5581650" cy="3143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104</xdr:row>
      <xdr:rowOff>38100</xdr:rowOff>
    </xdr:from>
    <xdr:to>
      <xdr:col>9</xdr:col>
      <xdr:colOff>104775</xdr:colOff>
      <xdr:row>128</xdr:row>
      <xdr:rowOff>57150</xdr:rowOff>
    </xdr:to>
    <xdr:graphicFrame>
      <xdr:nvGraphicFramePr>
        <xdr:cNvPr id="1" name="Chart 1"/>
        <xdr:cNvGraphicFramePr/>
      </xdr:nvGraphicFramePr>
      <xdr:xfrm>
        <a:off x="866775" y="15735300"/>
        <a:ext cx="5886450" cy="390525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125</xdr:row>
      <xdr:rowOff>104775</xdr:rowOff>
    </xdr:from>
    <xdr:to>
      <xdr:col>14</xdr:col>
      <xdr:colOff>171450</xdr:colOff>
      <xdr:row>155</xdr:row>
      <xdr:rowOff>47625</xdr:rowOff>
    </xdr:to>
    <xdr:graphicFrame>
      <xdr:nvGraphicFramePr>
        <xdr:cNvPr id="2" name="Chart 2"/>
        <xdr:cNvGraphicFramePr/>
      </xdr:nvGraphicFramePr>
      <xdr:xfrm>
        <a:off x="4448175" y="19202400"/>
        <a:ext cx="6324600" cy="4800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150</xdr:row>
      <xdr:rowOff>0</xdr:rowOff>
    </xdr:from>
    <xdr:to>
      <xdr:col>10</xdr:col>
      <xdr:colOff>352425</xdr:colOff>
      <xdr:row>179</xdr:row>
      <xdr:rowOff>104775</xdr:rowOff>
    </xdr:to>
    <xdr:graphicFrame>
      <xdr:nvGraphicFramePr>
        <xdr:cNvPr id="3" name="Chart 3"/>
        <xdr:cNvGraphicFramePr/>
      </xdr:nvGraphicFramePr>
      <xdr:xfrm>
        <a:off x="904875" y="23145750"/>
        <a:ext cx="6886575" cy="48006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514350</xdr:colOff>
      <xdr:row>17</xdr:row>
      <xdr:rowOff>76200</xdr:rowOff>
    </xdr:from>
    <xdr:to>
      <xdr:col>29</xdr:col>
      <xdr:colOff>104775</xdr:colOff>
      <xdr:row>36</xdr:row>
      <xdr:rowOff>114300</xdr:rowOff>
    </xdr:to>
    <xdr:graphicFrame>
      <xdr:nvGraphicFramePr>
        <xdr:cNvPr id="1" name="Chart 1"/>
        <xdr:cNvGraphicFramePr/>
      </xdr:nvGraphicFramePr>
      <xdr:xfrm>
        <a:off x="13382625" y="3162300"/>
        <a:ext cx="5305425" cy="3114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38</xdr:row>
      <xdr:rowOff>104775</xdr:rowOff>
    </xdr:from>
    <xdr:to>
      <xdr:col>18</xdr:col>
      <xdr:colOff>352425</xdr:colOff>
      <xdr:row>57</xdr:row>
      <xdr:rowOff>142875</xdr:rowOff>
    </xdr:to>
    <xdr:graphicFrame>
      <xdr:nvGraphicFramePr>
        <xdr:cNvPr id="1" name="Chart 1"/>
        <xdr:cNvGraphicFramePr/>
      </xdr:nvGraphicFramePr>
      <xdr:xfrm>
        <a:off x="6924675" y="6448425"/>
        <a:ext cx="6934200" cy="3114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6%20census%20data\table5%20-%20years%20at%20usual%20reside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1%20census%20data\Table16%20-%20years%20at%20usual%20residen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hugh.mcdonald\Desktop\Project%20Fourish%20-%20elderly%20housing\1996%20Census%20data\table17%20-%20years%20at%20usual%20residen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hugh.mcdonald\Desktop\Project%20Fourish%20-%20elderly%20housing\2006%20census%20data\table5%20-%20years%20at%20usual%20residenc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6%20Census%20data\table17%20-%20years%20at%20usual%20resid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W7" t="str">
            <v>60-64 Years</v>
          </cell>
          <cell r="X7" t="str">
            <v>65-69 Years</v>
          </cell>
          <cell r="Y7" t="str">
            <v>70-74 
Years</v>
          </cell>
          <cell r="Z7" t="str">
            <v>75-79 Years</v>
          </cell>
          <cell r="AA7" t="str">
            <v>80-84 Years</v>
          </cell>
          <cell r="AB7" t="str">
            <v>85 Years 
and Over</v>
          </cell>
          <cell r="AC7" t="str">
            <v>Total</v>
          </cell>
        </row>
        <row r="9">
          <cell r="V9" t="str">
            <v>0-4</v>
          </cell>
          <cell r="W9">
            <v>0.3338618466254426</v>
          </cell>
          <cell r="X9">
            <v>0.3157793539565886</v>
          </cell>
          <cell r="Y9">
            <v>0.2819173535732746</v>
          </cell>
          <cell r="Z9">
            <v>0.2636932213026723</v>
          </cell>
          <cell r="AA9">
            <v>0.278132108291334</v>
          </cell>
          <cell r="AB9">
            <v>0.3666571183042108</v>
          </cell>
          <cell r="AC9">
            <v>0.5765142397117784</v>
          </cell>
        </row>
        <row r="10">
          <cell r="V10" t="str">
            <v>5-9 years</v>
          </cell>
          <cell r="W10">
            <v>0.17049838803445908</v>
          </cell>
          <cell r="X10">
            <v>0.16947957614083062</v>
          </cell>
          <cell r="Y10">
            <v>0.16523844500666504</v>
          </cell>
          <cell r="Z10">
            <v>0.1548107903215617</v>
          </cell>
          <cell r="AA10">
            <v>0.14531020025868605</v>
          </cell>
          <cell r="AB10">
            <v>0.1501002578057863</v>
          </cell>
          <cell r="AC10">
            <v>0.17364158808853888</v>
          </cell>
        </row>
        <row r="11">
          <cell r="V11" t="str">
            <v>10-14 years</v>
          </cell>
          <cell r="W11">
            <v>0.12339023659778377</v>
          </cell>
          <cell r="X11">
            <v>0.1218808750640916</v>
          </cell>
          <cell r="Y11">
            <v>0.13185886449576975</v>
          </cell>
          <cell r="Z11">
            <v>0.12973024196095773</v>
          </cell>
          <cell r="AA11">
            <v>0.12100263146157621</v>
          </cell>
          <cell r="AB11">
            <v>0.09888284159266686</v>
          </cell>
          <cell r="AC11">
            <v>0.09518248989709786</v>
          </cell>
        </row>
        <row r="12">
          <cell r="V12" t="str">
            <v>15-19 years</v>
          </cell>
          <cell r="W12">
            <v>0.09032292162147879</v>
          </cell>
          <cell r="X12">
            <v>0.08639548795077764</v>
          </cell>
          <cell r="Y12">
            <v>0.08920264425038767</v>
          </cell>
          <cell r="Z12">
            <v>0.10550255859498389</v>
          </cell>
          <cell r="AA12">
            <v>0.09317158021497703</v>
          </cell>
          <cell r="AB12">
            <v>0.07218562016614151</v>
          </cell>
          <cell r="AC12">
            <v>0.057618823679449066</v>
          </cell>
        </row>
        <row r="13">
          <cell r="V13" t="str">
            <v>20-24 years</v>
          </cell>
          <cell r="W13">
            <v>0.06435530186917535</v>
          </cell>
          <cell r="X13">
            <v>0.057426081011792855</v>
          </cell>
          <cell r="Y13">
            <v>0.05968606327702059</v>
          </cell>
          <cell r="Z13">
            <v>0.0632067723798092</v>
          </cell>
          <cell r="AA13">
            <v>0.07666919405914098</v>
          </cell>
          <cell r="AB13">
            <v>0.06193067888857061</v>
          </cell>
          <cell r="AC13">
            <v>0.030703257637953434</v>
          </cell>
        </row>
        <row r="14">
          <cell r="V14" t="str">
            <v>25-29 years</v>
          </cell>
          <cell r="W14">
            <v>0.06562373377023765</v>
          </cell>
          <cell r="X14">
            <v>0.055033327636301484</v>
          </cell>
          <cell r="Y14">
            <v>0.04986533910062842</v>
          </cell>
          <cell r="Z14">
            <v>0.04959252005812117</v>
          </cell>
          <cell r="AA14">
            <v>0.05325364613531957</v>
          </cell>
          <cell r="AB14">
            <v>0.050300773417358925</v>
          </cell>
          <cell r="AC14">
            <v>0.021422934982743367</v>
          </cell>
        </row>
        <row r="15">
          <cell r="V15" t="str">
            <v>30+</v>
          </cell>
          <cell r="W15">
            <v>0.15194757148142277</v>
          </cell>
          <cell r="X15">
            <v>0.1940480259784652</v>
          </cell>
          <cell r="Y15">
            <v>0.22217688185206344</v>
          </cell>
          <cell r="Z15">
            <v>0.2334007201971066</v>
          </cell>
          <cell r="AA15">
            <v>0.23246063957896615</v>
          </cell>
          <cell r="AB15">
            <v>0.19988541965052994</v>
          </cell>
          <cell r="AC15">
            <v>0.044917463075586445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6"/>
    </sheetNames>
    <sheetDataSet>
      <sheetData sheetId="0">
        <row r="94">
          <cell r="B94" t="str">
            <v>60-64 Years</v>
          </cell>
          <cell r="C94" t="str">
            <v>65-69 Years</v>
          </cell>
          <cell r="D94" t="str">
            <v>70-74 
Years</v>
          </cell>
          <cell r="E94" t="str">
            <v>75-79 Years</v>
          </cell>
          <cell r="F94" t="str">
            <v>80-84 Years</v>
          </cell>
          <cell r="G94" t="str">
            <v>85 Years 
and Over</v>
          </cell>
          <cell r="H94" t="str">
            <v>Total</v>
          </cell>
        </row>
        <row r="95">
          <cell r="A95" t="str">
            <v>0 years</v>
          </cell>
          <cell r="B95">
            <v>0.09636728508825818</v>
          </cell>
          <cell r="C95">
            <v>0.08186164020508756</v>
          </cell>
          <cell r="D95">
            <v>0.06982362889586857</v>
          </cell>
          <cell r="E95">
            <v>0.07125954972618484</v>
          </cell>
          <cell r="F95">
            <v>0.08652219873150106</v>
          </cell>
          <cell r="G95">
            <v>0.12029274783765802</v>
          </cell>
          <cell r="H95">
            <v>0.24346603985179546</v>
          </cell>
        </row>
        <row r="96">
          <cell r="A96" t="str">
            <v>0-4</v>
          </cell>
          <cell r="B96">
            <v>0.30869885735348324</v>
          </cell>
          <cell r="C96">
            <v>0.2772645084586233</v>
          </cell>
          <cell r="D96">
            <v>0.2445303481785724</v>
          </cell>
          <cell r="E96">
            <v>0.2405178824961125</v>
          </cell>
          <cell r="F96">
            <v>0.27177589852008455</v>
          </cell>
          <cell r="G96">
            <v>0.36793080505655357</v>
          </cell>
          <cell r="H96">
            <v>0.5564324107140587</v>
          </cell>
        </row>
        <row r="97">
          <cell r="A97" t="str">
            <v>5-9 years</v>
          </cell>
          <cell r="B97">
            <v>0.17625015358152107</v>
          </cell>
          <cell r="C97">
            <v>0.17903054021251827</v>
          </cell>
          <cell r="D97">
            <v>0.17000885882258193</v>
          </cell>
          <cell r="E97">
            <v>0.15533094449327295</v>
          </cell>
          <cell r="F97">
            <v>0.14624735729386892</v>
          </cell>
          <cell r="G97">
            <v>0.1550232867598137</v>
          </cell>
          <cell r="H97">
            <v>0.17982726424298626</v>
          </cell>
        </row>
        <row r="98">
          <cell r="A98" t="str">
            <v>10-14 years</v>
          </cell>
          <cell r="B98">
            <v>0.12933611827824876</v>
          </cell>
          <cell r="C98">
            <v>0.133901369727293</v>
          </cell>
          <cell r="D98">
            <v>0.1532307857507181</v>
          </cell>
          <cell r="E98">
            <v>0.13930768710702454</v>
          </cell>
          <cell r="F98">
            <v>0.12653276955602538</v>
          </cell>
          <cell r="G98">
            <v>0.10572188955422489</v>
          </cell>
          <cell r="H98">
            <v>0.1070100472908425</v>
          </cell>
        </row>
        <row r="99">
          <cell r="A99" t="str">
            <v>15-19 years</v>
          </cell>
          <cell r="B99">
            <v>0.0698693533194086</v>
          </cell>
          <cell r="C99">
            <v>0.07039357986773338</v>
          </cell>
          <cell r="D99">
            <v>0.0777428793857883</v>
          </cell>
          <cell r="E99">
            <v>0.09373943614360083</v>
          </cell>
          <cell r="F99">
            <v>0.08440803382663847</v>
          </cell>
          <cell r="G99">
            <v>0.062208915502328675</v>
          </cell>
          <cell r="H99">
            <v>0.0508832173030742</v>
          </cell>
        </row>
        <row r="100">
          <cell r="A100" t="str">
            <v>20-24 years</v>
          </cell>
          <cell r="B100">
            <v>0.07715935618626367</v>
          </cell>
          <cell r="C100">
            <v>0.06937804968667179</v>
          </cell>
          <cell r="D100">
            <v>0.06891090172075917</v>
          </cell>
          <cell r="E100">
            <v>0.07785139611926171</v>
          </cell>
          <cell r="F100">
            <v>0.08520084566596195</v>
          </cell>
          <cell r="G100">
            <v>0.06660013306719893</v>
          </cell>
          <cell r="H100">
            <v>0.03671291771529031</v>
          </cell>
        </row>
        <row r="101">
          <cell r="A101" t="str">
            <v>25-29 years</v>
          </cell>
          <cell r="B101">
            <v>0.06763730187983782</v>
          </cell>
          <cell r="C101">
            <v>0.05773660614767295</v>
          </cell>
          <cell r="D101">
            <v>0.0506832031354863</v>
          </cell>
          <cell r="E101">
            <v>0.05226151037793253</v>
          </cell>
          <cell r="F101">
            <v>0.053805496828752644</v>
          </cell>
          <cell r="G101">
            <v>0.049434464404524286</v>
          </cell>
          <cell r="H101">
            <v>0.021563573082110092</v>
          </cell>
        </row>
        <row r="102">
          <cell r="A102" t="str">
            <v>30+</v>
          </cell>
          <cell r="B102">
            <v>0.171028381865094</v>
          </cell>
          <cell r="C102">
            <v>0.21224580784187452</v>
          </cell>
          <cell r="D102">
            <v>0.2348661780891788</v>
          </cell>
          <cell r="E102">
            <v>0.24095733892231763</v>
          </cell>
          <cell r="F102">
            <v>0.2321353065539112</v>
          </cell>
          <cell r="G102">
            <v>0.19314703925482368</v>
          </cell>
          <cell r="H102">
            <v>0.04756972199359001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D106" t="str">
            <v>0 years</v>
          </cell>
          <cell r="E106" t="str">
            <v>0-4</v>
          </cell>
          <cell r="F106" t="str">
            <v>5-9 years</v>
          </cell>
          <cell r="G106" t="str">
            <v>10-14 years</v>
          </cell>
          <cell r="H106" t="str">
            <v>15-19 years</v>
          </cell>
          <cell r="I106" t="str">
            <v>20-24 years</v>
          </cell>
          <cell r="J106" t="str">
            <v>25-29 years</v>
          </cell>
          <cell r="K106" t="str">
            <v>30+</v>
          </cell>
        </row>
        <row r="107">
          <cell r="C107" t="str">
            <v>60-64 Years</v>
          </cell>
          <cell r="D107">
            <v>0.09450119129060414</v>
          </cell>
          <cell r="E107">
            <v>0.30810785308202215</v>
          </cell>
          <cell r="F107">
            <v>0.17350380977094196</v>
          </cell>
          <cell r="G107">
            <v>0.10393715647189262</v>
          </cell>
          <cell r="H107">
            <v>0.0843339388077658</v>
          </cell>
          <cell r="I107">
            <v>0.08067750230001651</v>
          </cell>
          <cell r="J107">
            <v>0.06694817296124177</v>
          </cell>
          <cell r="K107">
            <v>0.18253874643202567</v>
          </cell>
        </row>
        <row r="108">
          <cell r="C108" t="str">
            <v>65-69 Years</v>
          </cell>
          <cell r="D108">
            <v>0.08008277787135741</v>
          </cell>
          <cell r="E108">
            <v>0.2756454989532449</v>
          </cell>
          <cell r="F108">
            <v>0.18853622735038622</v>
          </cell>
          <cell r="G108">
            <v>0.1109319729528118</v>
          </cell>
          <cell r="H108">
            <v>0.08133407127559737</v>
          </cell>
          <cell r="I108">
            <v>0.06923021392304546</v>
          </cell>
          <cell r="J108">
            <v>0.057078229901099696</v>
          </cell>
          <cell r="K108">
            <v>0.2172197223091176</v>
          </cell>
        </row>
        <row r="109">
          <cell r="C109" t="str">
            <v>70-74 
Years</v>
          </cell>
          <cell r="D109">
            <v>0.07060912704005412</v>
          </cell>
          <cell r="E109">
            <v>0.24931645855061024</v>
          </cell>
          <cell r="F109">
            <v>0.16918003213349495</v>
          </cell>
          <cell r="G109">
            <v>0.13386137497533612</v>
          </cell>
          <cell r="H109">
            <v>0.08994559855681146</v>
          </cell>
          <cell r="I109">
            <v>0.07328691828508611</v>
          </cell>
          <cell r="J109">
            <v>0.05251289567889055</v>
          </cell>
          <cell r="K109">
            <v>0.23184034726724356</v>
          </cell>
        </row>
        <row r="110">
          <cell r="C110" t="str">
            <v>75-79 Years</v>
          </cell>
          <cell r="D110">
            <v>0.0736143637782982</v>
          </cell>
          <cell r="E110">
            <v>0.2503903200624512</v>
          </cell>
          <cell r="F110">
            <v>0.1576502732240437</v>
          </cell>
          <cell r="G110">
            <v>0.12377049180327869</v>
          </cell>
          <cell r="H110">
            <v>0.10351288056206089</v>
          </cell>
          <cell r="I110">
            <v>0.07829820452771273</v>
          </cell>
          <cell r="J110">
            <v>0.0514832162373146</v>
          </cell>
          <cell r="K110">
            <v>0.23485558157689304</v>
          </cell>
        </row>
        <row r="111">
          <cell r="C111" t="str">
            <v>80-84 Years</v>
          </cell>
          <cell r="D111">
            <v>0.08695146083110232</v>
          </cell>
          <cell r="E111">
            <v>0.28233034571062743</v>
          </cell>
          <cell r="F111">
            <v>0.1500989407519497</v>
          </cell>
          <cell r="G111">
            <v>0.11017343731812362</v>
          </cell>
          <cell r="H111">
            <v>0.0973111395646607</v>
          </cell>
          <cell r="I111">
            <v>0.08805726923524619</v>
          </cell>
          <cell r="J111">
            <v>0.05313700384122919</v>
          </cell>
          <cell r="K111">
            <v>0.21871726225119312</v>
          </cell>
        </row>
        <row r="112">
          <cell r="C112" t="str">
            <v>85 Years 
and Over</v>
          </cell>
          <cell r="D112">
            <v>0.06688851913477538</v>
          </cell>
          <cell r="E112">
            <v>0.36772046589018303</v>
          </cell>
          <cell r="F112">
            <v>0.16572379367720466</v>
          </cell>
          <cell r="G112">
            <v>0.09176372712146423</v>
          </cell>
          <cell r="H112">
            <v>0.06988352745424292</v>
          </cell>
          <cell r="I112">
            <v>0.06846921797004991</v>
          </cell>
          <cell r="J112">
            <v>0.04841930116472546</v>
          </cell>
          <cell r="K112">
            <v>0.18801996672212978</v>
          </cell>
        </row>
        <row r="113">
          <cell r="C113" t="str">
            <v>Total</v>
          </cell>
          <cell r="D113">
            <v>0.25122898631941243</v>
          </cell>
          <cell r="E113">
            <v>0.555223403790159</v>
          </cell>
          <cell r="F113">
            <v>0.1863508230572022</v>
          </cell>
          <cell r="G113">
            <v>0.09225450836531657</v>
          </cell>
          <cell r="H113">
            <v>0.060279001533946254</v>
          </cell>
          <cell r="I113">
            <v>0.0377436444742687</v>
          </cell>
          <cell r="J113">
            <v>0.021775968889178408</v>
          </cell>
          <cell r="K113">
            <v>0.04637354223795531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W7" t="str">
            <v>60-64 Years</v>
          </cell>
          <cell r="X7" t="str">
            <v>65-69 Years</v>
          </cell>
          <cell r="Y7" t="str">
            <v>70-74 
Years</v>
          </cell>
          <cell r="Z7" t="str">
            <v>75-79 Years</v>
          </cell>
          <cell r="AA7" t="str">
            <v>80-84 Years</v>
          </cell>
          <cell r="AB7" t="str">
            <v>85 Years 
and Over</v>
          </cell>
          <cell r="AC7" t="str">
            <v>Total</v>
          </cell>
        </row>
        <row r="9">
          <cell r="V9" t="str">
            <v>0-4</v>
          </cell>
          <cell r="W9">
            <v>0.3338618466254426</v>
          </cell>
          <cell r="X9">
            <v>0.3157793539565886</v>
          </cell>
          <cell r="Y9">
            <v>0.2819173535732746</v>
          </cell>
          <cell r="Z9">
            <v>0.2636932213026723</v>
          </cell>
          <cell r="AA9">
            <v>0.278132108291334</v>
          </cell>
          <cell r="AB9">
            <v>0.3666571183042108</v>
          </cell>
          <cell r="AC9">
            <v>0.5765142397117784</v>
          </cell>
        </row>
        <row r="10">
          <cell r="V10" t="str">
            <v>5-9 years</v>
          </cell>
          <cell r="W10">
            <v>0.17049838803445908</v>
          </cell>
          <cell r="X10">
            <v>0.16947957614083062</v>
          </cell>
          <cell r="Y10">
            <v>0.16523844500666504</v>
          </cell>
          <cell r="Z10">
            <v>0.1548107903215617</v>
          </cell>
          <cell r="AA10">
            <v>0.14531020025868605</v>
          </cell>
          <cell r="AB10">
            <v>0.1501002578057863</v>
          </cell>
          <cell r="AC10">
            <v>0.17364158808853888</v>
          </cell>
        </row>
        <row r="11">
          <cell r="V11" t="str">
            <v>10-14 years</v>
          </cell>
          <cell r="W11">
            <v>0.12339023659778377</v>
          </cell>
          <cell r="X11">
            <v>0.1218808750640916</v>
          </cell>
          <cell r="Y11">
            <v>0.13185886449576975</v>
          </cell>
          <cell r="Z11">
            <v>0.12973024196095773</v>
          </cell>
          <cell r="AA11">
            <v>0.12100263146157621</v>
          </cell>
          <cell r="AB11">
            <v>0.09888284159266686</v>
          </cell>
          <cell r="AC11">
            <v>0.09518248989709786</v>
          </cell>
        </row>
        <row r="12">
          <cell r="V12" t="str">
            <v>15-19 years</v>
          </cell>
          <cell r="W12">
            <v>0.09032292162147879</v>
          </cell>
          <cell r="X12">
            <v>0.08639548795077764</v>
          </cell>
          <cell r="Y12">
            <v>0.08920264425038767</v>
          </cell>
          <cell r="Z12">
            <v>0.10550255859498389</v>
          </cell>
          <cell r="AA12">
            <v>0.09317158021497703</v>
          </cell>
          <cell r="AB12">
            <v>0.07218562016614151</v>
          </cell>
          <cell r="AC12">
            <v>0.057618823679449066</v>
          </cell>
        </row>
        <row r="13">
          <cell r="V13" t="str">
            <v>20-24 years</v>
          </cell>
          <cell r="W13">
            <v>0.06435530186917535</v>
          </cell>
          <cell r="X13">
            <v>0.057426081011792855</v>
          </cell>
          <cell r="Y13">
            <v>0.05968606327702059</v>
          </cell>
          <cell r="Z13">
            <v>0.0632067723798092</v>
          </cell>
          <cell r="AA13">
            <v>0.07666919405914098</v>
          </cell>
          <cell r="AB13">
            <v>0.06193067888857061</v>
          </cell>
          <cell r="AC13">
            <v>0.030703257637953434</v>
          </cell>
        </row>
        <row r="14">
          <cell r="V14" t="str">
            <v>25-29 years</v>
          </cell>
          <cell r="W14">
            <v>0.06562373377023765</v>
          </cell>
          <cell r="X14">
            <v>0.055033327636301484</v>
          </cell>
          <cell r="Y14">
            <v>0.04986533910062842</v>
          </cell>
          <cell r="Z14">
            <v>0.04959252005812117</v>
          </cell>
          <cell r="AA14">
            <v>0.05325364613531957</v>
          </cell>
          <cell r="AB14">
            <v>0.050300773417358925</v>
          </cell>
          <cell r="AC14">
            <v>0.021422934982743367</v>
          </cell>
        </row>
        <row r="15">
          <cell r="V15" t="str">
            <v>30+</v>
          </cell>
          <cell r="W15">
            <v>0.15194757148142277</v>
          </cell>
          <cell r="X15">
            <v>0.1940480259784652</v>
          </cell>
          <cell r="Y15">
            <v>0.22217688185206344</v>
          </cell>
          <cell r="Z15">
            <v>0.2334007201971066</v>
          </cell>
          <cell r="AA15">
            <v>0.23246063957896615</v>
          </cell>
          <cell r="AB15">
            <v>0.19988541965052994</v>
          </cell>
          <cell r="AC15">
            <v>0.044917463075586445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D106" t="str">
            <v>0 years</v>
          </cell>
          <cell r="E106" t="str">
            <v>0-4</v>
          </cell>
          <cell r="F106" t="str">
            <v>5-9 years</v>
          </cell>
          <cell r="G106" t="str">
            <v>10-14 years</v>
          </cell>
          <cell r="H106" t="str">
            <v>15-19 years</v>
          </cell>
          <cell r="I106" t="str">
            <v>20-24 years</v>
          </cell>
          <cell r="J106" t="str">
            <v>25-29 years</v>
          </cell>
          <cell r="K106" t="str">
            <v>30+</v>
          </cell>
        </row>
        <row r="107">
          <cell r="C107" t="str">
            <v>60-64 Years</v>
          </cell>
          <cell r="D107">
            <v>0.09450119129060414</v>
          </cell>
          <cell r="E107">
            <v>0.30810785308202215</v>
          </cell>
          <cell r="F107">
            <v>0.17350380977094196</v>
          </cell>
          <cell r="G107">
            <v>0.10393715647189262</v>
          </cell>
          <cell r="H107">
            <v>0.0843339388077658</v>
          </cell>
          <cell r="I107">
            <v>0.08067750230001651</v>
          </cell>
          <cell r="J107">
            <v>0.06694817296124177</v>
          </cell>
          <cell r="K107">
            <v>0.18253874643202567</v>
          </cell>
        </row>
        <row r="108">
          <cell r="C108" t="str">
            <v>65-69 Years</v>
          </cell>
          <cell r="D108">
            <v>0.08008277787135741</v>
          </cell>
          <cell r="E108">
            <v>0.2756454989532449</v>
          </cell>
          <cell r="F108">
            <v>0.18853622735038622</v>
          </cell>
          <cell r="G108">
            <v>0.1109319729528118</v>
          </cell>
          <cell r="H108">
            <v>0.08133407127559737</v>
          </cell>
          <cell r="I108">
            <v>0.06923021392304546</v>
          </cell>
          <cell r="J108">
            <v>0.057078229901099696</v>
          </cell>
          <cell r="K108">
            <v>0.2172197223091176</v>
          </cell>
        </row>
        <row r="109">
          <cell r="C109" t="str">
            <v>70-74 
Years</v>
          </cell>
          <cell r="D109">
            <v>0.07060912704005412</v>
          </cell>
          <cell r="E109">
            <v>0.24931645855061024</v>
          </cell>
          <cell r="F109">
            <v>0.16918003213349495</v>
          </cell>
          <cell r="G109">
            <v>0.13386137497533612</v>
          </cell>
          <cell r="H109">
            <v>0.08994559855681146</v>
          </cell>
          <cell r="I109">
            <v>0.07328691828508611</v>
          </cell>
          <cell r="J109">
            <v>0.05251289567889055</v>
          </cell>
          <cell r="K109">
            <v>0.23184034726724356</v>
          </cell>
        </row>
        <row r="110">
          <cell r="C110" t="str">
            <v>75-79 Years</v>
          </cell>
          <cell r="D110">
            <v>0.0736143637782982</v>
          </cell>
          <cell r="E110">
            <v>0.2503903200624512</v>
          </cell>
          <cell r="F110">
            <v>0.1576502732240437</v>
          </cell>
          <cell r="G110">
            <v>0.12377049180327869</v>
          </cell>
          <cell r="H110">
            <v>0.10351288056206089</v>
          </cell>
          <cell r="I110">
            <v>0.07829820452771273</v>
          </cell>
          <cell r="J110">
            <v>0.0514832162373146</v>
          </cell>
          <cell r="K110">
            <v>0.23485558157689304</v>
          </cell>
        </row>
        <row r="111">
          <cell r="C111" t="str">
            <v>80-84 Years</v>
          </cell>
          <cell r="D111">
            <v>0.08695146083110232</v>
          </cell>
          <cell r="E111">
            <v>0.28233034571062743</v>
          </cell>
          <cell r="F111">
            <v>0.1500989407519497</v>
          </cell>
          <cell r="G111">
            <v>0.11017343731812362</v>
          </cell>
          <cell r="H111">
            <v>0.0973111395646607</v>
          </cell>
          <cell r="I111">
            <v>0.08805726923524619</v>
          </cell>
          <cell r="J111">
            <v>0.05313700384122919</v>
          </cell>
          <cell r="K111">
            <v>0.21871726225119312</v>
          </cell>
        </row>
        <row r="112">
          <cell r="C112" t="str">
            <v>85 Years 
and Over</v>
          </cell>
          <cell r="D112">
            <v>0.06688851913477538</v>
          </cell>
          <cell r="E112">
            <v>0.36772046589018303</v>
          </cell>
          <cell r="F112">
            <v>0.16572379367720466</v>
          </cell>
          <cell r="G112">
            <v>0.09176372712146423</v>
          </cell>
          <cell r="H112">
            <v>0.06988352745424292</v>
          </cell>
          <cell r="I112">
            <v>0.06846921797004991</v>
          </cell>
          <cell r="J112">
            <v>0.04841930116472546</v>
          </cell>
          <cell r="K112">
            <v>0.18801996672212978</v>
          </cell>
        </row>
        <row r="113">
          <cell r="C113" t="str">
            <v>Total</v>
          </cell>
          <cell r="D113">
            <v>0.25122898631941243</v>
          </cell>
          <cell r="E113">
            <v>0.555223403790159</v>
          </cell>
          <cell r="F113">
            <v>0.1863508230572022</v>
          </cell>
          <cell r="G113">
            <v>0.09225450836531657</v>
          </cell>
          <cell r="H113">
            <v>0.060279001533946254</v>
          </cell>
          <cell r="I113">
            <v>0.0377436444742687</v>
          </cell>
          <cell r="J113">
            <v>0.021775968889178408</v>
          </cell>
          <cell r="K113">
            <v>0.04637354223795531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5"/>
  <sheetViews>
    <sheetView tabSelected="1" workbookViewId="0" topLeftCell="A1">
      <selection activeCell="H5" sqref="H5"/>
    </sheetView>
  </sheetViews>
  <sheetFormatPr defaultColWidth="9.140625" defaultRowHeight="12.75"/>
  <sheetData>
    <row r="1" ht="12.75">
      <c r="A1" t="s">
        <v>109</v>
      </c>
    </row>
    <row r="3" ht="12.75">
      <c r="A3" t="s">
        <v>168</v>
      </c>
    </row>
    <row r="5" ht="12.75">
      <c r="A5" t="s">
        <v>169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10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9" sqref="A39"/>
    </sheetView>
  </sheetViews>
  <sheetFormatPr defaultColWidth="9.140625" defaultRowHeight="12.75"/>
  <cols>
    <col min="1" max="1" width="24.28125" style="0" customWidth="1"/>
    <col min="2" max="2" width="12.00390625" style="0" customWidth="1"/>
    <col min="3" max="5" width="11.140625" style="0" bestFit="1" customWidth="1"/>
    <col min="6" max="6" width="11.28125" style="0" bestFit="1" customWidth="1"/>
    <col min="7" max="15" width="9.7109375" style="0" customWidth="1"/>
  </cols>
  <sheetData>
    <row r="1" spans="1:32" ht="12.75">
      <c r="A1" s="154" t="s">
        <v>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12.7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2.75">
      <c r="A3" s="155" t="s">
        <v>1</v>
      </c>
      <c r="B3" s="156" t="s">
        <v>2</v>
      </c>
      <c r="C3" s="156"/>
      <c r="D3" s="156"/>
      <c r="E3" s="156"/>
      <c r="F3" s="156"/>
      <c r="G3" s="156"/>
      <c r="H3" s="156"/>
      <c r="I3" s="157"/>
      <c r="J3" s="156" t="s">
        <v>3</v>
      </c>
      <c r="K3" s="156"/>
      <c r="L3" s="156"/>
      <c r="M3" s="156"/>
      <c r="N3" s="156"/>
      <c r="O3" s="156"/>
      <c r="P3" s="156"/>
      <c r="Q3" s="157"/>
      <c r="R3" s="156" t="s">
        <v>4</v>
      </c>
      <c r="S3" s="156"/>
      <c r="T3" s="156"/>
      <c r="U3" s="156"/>
      <c r="V3" s="156"/>
      <c r="W3" s="156"/>
      <c r="X3" s="156"/>
      <c r="Y3" s="155"/>
      <c r="Z3" s="156">
        <v>2006</v>
      </c>
      <c r="AA3" s="156"/>
      <c r="AB3" s="156"/>
      <c r="AC3" s="156"/>
      <c r="AD3" s="156"/>
      <c r="AE3" s="156"/>
      <c r="AF3" s="156"/>
    </row>
    <row r="4" spans="1:32" ht="12.75">
      <c r="A4" s="155"/>
      <c r="B4" s="157"/>
      <c r="C4" s="157"/>
      <c r="D4" s="157"/>
      <c r="E4" s="157"/>
      <c r="F4" s="157"/>
      <c r="G4" s="157"/>
      <c r="H4" s="157"/>
      <c r="I4" s="157"/>
      <c r="J4" s="157"/>
      <c r="K4" s="157"/>
      <c r="L4" s="157"/>
      <c r="M4" s="157"/>
      <c r="N4" s="157"/>
      <c r="O4" s="157"/>
      <c r="P4" s="157"/>
      <c r="Q4" s="157"/>
      <c r="R4" s="157"/>
      <c r="S4" s="157"/>
      <c r="T4" s="157"/>
      <c r="U4" s="157"/>
      <c r="V4" s="157"/>
      <c r="W4" s="157"/>
      <c r="X4" s="157"/>
      <c r="Y4" s="155"/>
      <c r="Z4" s="155"/>
      <c r="AA4" s="155"/>
      <c r="AB4" s="155"/>
      <c r="AC4" s="155"/>
      <c r="AD4" s="155"/>
      <c r="AE4" s="155"/>
      <c r="AF4" s="155"/>
    </row>
    <row r="5" spans="1:32" ht="12.75">
      <c r="A5" s="155" t="s">
        <v>5</v>
      </c>
      <c r="B5" s="155" t="s">
        <v>6</v>
      </c>
      <c r="C5" s="155"/>
      <c r="D5" s="155"/>
      <c r="E5" s="155"/>
      <c r="F5" s="155"/>
      <c r="G5" s="155"/>
      <c r="H5" s="155"/>
      <c r="I5" s="155"/>
      <c r="J5" s="155" t="s">
        <v>6</v>
      </c>
      <c r="K5" s="155"/>
      <c r="L5" s="155"/>
      <c r="M5" s="155"/>
      <c r="N5" s="155"/>
      <c r="O5" s="155"/>
      <c r="P5" s="155"/>
      <c r="Q5" s="155"/>
      <c r="R5" s="155" t="s">
        <v>6</v>
      </c>
      <c r="S5" s="155"/>
      <c r="T5" s="155"/>
      <c r="U5" s="155"/>
      <c r="V5" s="155"/>
      <c r="W5" s="155"/>
      <c r="X5" s="155"/>
      <c r="Y5" s="155"/>
      <c r="Z5" s="155"/>
      <c r="AA5" s="155"/>
      <c r="AB5" s="155"/>
      <c r="AC5" s="155"/>
      <c r="AD5" s="155"/>
      <c r="AE5" s="155"/>
      <c r="AF5" s="155"/>
    </row>
    <row r="6" spans="1:32" ht="12.75">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12.75">
      <c r="A7" s="155" t="s">
        <v>7</v>
      </c>
      <c r="B7" s="155" t="s">
        <v>8</v>
      </c>
      <c r="C7" s="155" t="s">
        <v>9</v>
      </c>
      <c r="D7" s="155" t="s">
        <v>10</v>
      </c>
      <c r="E7" s="155" t="s">
        <v>11</v>
      </c>
      <c r="F7" s="155" t="s">
        <v>12</v>
      </c>
      <c r="G7" s="155" t="s">
        <v>13</v>
      </c>
      <c r="H7" s="155" t="s">
        <v>14</v>
      </c>
      <c r="I7" s="155"/>
      <c r="J7" s="155" t="s">
        <v>8</v>
      </c>
      <c r="K7" s="155" t="s">
        <v>9</v>
      </c>
      <c r="L7" s="155" t="s">
        <v>10</v>
      </c>
      <c r="M7" s="155" t="s">
        <v>11</v>
      </c>
      <c r="N7" s="155" t="s">
        <v>12</v>
      </c>
      <c r="O7" s="155" t="s">
        <v>13</v>
      </c>
      <c r="P7" s="155" t="s">
        <v>14</v>
      </c>
      <c r="Q7" s="155"/>
      <c r="R7" s="155" t="s">
        <v>8</v>
      </c>
      <c r="S7" s="155" t="s">
        <v>9</v>
      </c>
      <c r="T7" s="155" t="s">
        <v>10</v>
      </c>
      <c r="U7" s="155" t="s">
        <v>11</v>
      </c>
      <c r="V7" s="155" t="s">
        <v>12</v>
      </c>
      <c r="W7" s="155" t="s">
        <v>13</v>
      </c>
      <c r="X7" s="155" t="s">
        <v>14</v>
      </c>
      <c r="Y7" s="155"/>
      <c r="Z7" s="155" t="s">
        <v>8</v>
      </c>
      <c r="AA7" s="155" t="s">
        <v>9</v>
      </c>
      <c r="AB7" s="155" t="s">
        <v>10</v>
      </c>
      <c r="AC7" s="155" t="s">
        <v>11</v>
      </c>
      <c r="AD7" s="155" t="s">
        <v>12</v>
      </c>
      <c r="AE7" s="155" t="s">
        <v>13</v>
      </c>
      <c r="AF7" s="155" t="s">
        <v>14</v>
      </c>
    </row>
    <row r="8" spans="1:32" ht="12.7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ht="12.75">
      <c r="A9" s="155" t="s">
        <v>15</v>
      </c>
      <c r="B9" s="155" t="s">
        <v>14</v>
      </c>
      <c r="C9" s="155" t="s">
        <v>14</v>
      </c>
      <c r="D9" s="155" t="s">
        <v>14</v>
      </c>
      <c r="E9" s="155" t="s">
        <v>14</v>
      </c>
      <c r="F9" s="155" t="s">
        <v>14</v>
      </c>
      <c r="G9" s="155" t="s">
        <v>14</v>
      </c>
      <c r="H9" s="155" t="s">
        <v>14</v>
      </c>
      <c r="I9" s="155"/>
      <c r="J9" s="155" t="s">
        <v>14</v>
      </c>
      <c r="K9" s="155" t="s">
        <v>14</v>
      </c>
      <c r="L9" s="155" t="s">
        <v>14</v>
      </c>
      <c r="M9" s="155" t="s">
        <v>14</v>
      </c>
      <c r="N9" s="155" t="s">
        <v>14</v>
      </c>
      <c r="O9" s="155" t="s">
        <v>14</v>
      </c>
      <c r="P9" s="155" t="s">
        <v>14</v>
      </c>
      <c r="Q9" s="155"/>
      <c r="R9" s="155" t="s">
        <v>14</v>
      </c>
      <c r="S9" s="155" t="s">
        <v>14</v>
      </c>
      <c r="T9" s="155" t="s">
        <v>14</v>
      </c>
      <c r="U9" s="155" t="s">
        <v>14</v>
      </c>
      <c r="V9" s="155" t="s">
        <v>14</v>
      </c>
      <c r="W9" s="155" t="s">
        <v>14</v>
      </c>
      <c r="X9" s="155" t="s">
        <v>14</v>
      </c>
      <c r="Y9" s="155"/>
      <c r="Z9" s="155" t="s">
        <v>14</v>
      </c>
      <c r="AA9" s="155" t="s">
        <v>14</v>
      </c>
      <c r="AB9" s="155" t="s">
        <v>14</v>
      </c>
      <c r="AC9" s="155" t="s">
        <v>14</v>
      </c>
      <c r="AD9" s="155" t="s">
        <v>14</v>
      </c>
      <c r="AE9" s="155" t="s">
        <v>14</v>
      </c>
      <c r="AF9" s="155" t="s">
        <v>14</v>
      </c>
    </row>
    <row r="10" spans="1:32" ht="12.7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 r="A11" s="155" t="s">
        <v>16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ht="12.75">
      <c r="A12" s="155" t="s">
        <v>17</v>
      </c>
      <c r="B12" s="158">
        <v>10437</v>
      </c>
      <c r="C12" s="158">
        <v>7938</v>
      </c>
      <c r="D12" s="158">
        <v>5829</v>
      </c>
      <c r="E12" s="158">
        <v>4815</v>
      </c>
      <c r="F12" s="158">
        <v>3696</v>
      </c>
      <c r="G12" s="158">
        <v>3312</v>
      </c>
      <c r="H12" s="158">
        <v>657327</v>
      </c>
      <c r="I12" s="158"/>
      <c r="J12" s="158">
        <v>12018</v>
      </c>
      <c r="K12" s="158">
        <v>9981</v>
      </c>
      <c r="L12" s="158">
        <v>7515</v>
      </c>
      <c r="M12" s="158">
        <v>5661</v>
      </c>
      <c r="N12" s="158">
        <v>4482</v>
      </c>
      <c r="O12" s="158">
        <v>4236</v>
      </c>
      <c r="P12" s="158">
        <v>844611</v>
      </c>
      <c r="Q12" s="158"/>
      <c r="R12" s="158">
        <v>14118</v>
      </c>
      <c r="S12" s="158">
        <v>9915</v>
      </c>
      <c r="T12" s="158">
        <v>7803</v>
      </c>
      <c r="U12" s="158">
        <v>6324</v>
      </c>
      <c r="V12" s="158">
        <v>4911</v>
      </c>
      <c r="W12" s="158">
        <v>5424</v>
      </c>
      <c r="X12" s="158">
        <v>861666</v>
      </c>
      <c r="Y12" s="155"/>
      <c r="Z12" s="159">
        <v>17499</v>
      </c>
      <c r="AA12" s="159">
        <v>12933</v>
      </c>
      <c r="AB12" s="159">
        <v>8496</v>
      </c>
      <c r="AC12" s="159">
        <v>6933</v>
      </c>
      <c r="AD12" s="159">
        <v>5445</v>
      </c>
      <c r="AE12" s="159">
        <v>6057</v>
      </c>
      <c r="AF12" s="159">
        <v>932568</v>
      </c>
    </row>
    <row r="13" spans="1:32" ht="12.75">
      <c r="A13" s="155" t="s">
        <v>18</v>
      </c>
      <c r="B13" s="158">
        <v>7860</v>
      </c>
      <c r="C13" s="158">
        <v>5952</v>
      </c>
      <c r="D13" s="158">
        <v>4314</v>
      </c>
      <c r="E13" s="158">
        <v>3456</v>
      </c>
      <c r="F13" s="158">
        <v>2556</v>
      </c>
      <c r="G13" s="158">
        <v>2295</v>
      </c>
      <c r="H13" s="158">
        <v>332610</v>
      </c>
      <c r="I13" s="158"/>
      <c r="J13" s="158">
        <v>6444</v>
      </c>
      <c r="K13" s="158">
        <v>5574</v>
      </c>
      <c r="L13" s="158">
        <v>4347</v>
      </c>
      <c r="M13" s="158">
        <v>3267</v>
      </c>
      <c r="N13" s="158">
        <v>2520</v>
      </c>
      <c r="O13" s="158">
        <v>2415</v>
      </c>
      <c r="P13" s="158">
        <v>291771</v>
      </c>
      <c r="Q13" s="158"/>
      <c r="R13" s="158">
        <v>6402</v>
      </c>
      <c r="S13" s="158">
        <v>4788</v>
      </c>
      <c r="T13" s="158">
        <v>4020</v>
      </c>
      <c r="U13" s="158">
        <v>3180</v>
      </c>
      <c r="V13" s="158">
        <v>2364</v>
      </c>
      <c r="W13" s="158">
        <v>2742</v>
      </c>
      <c r="X13" s="158">
        <v>287967</v>
      </c>
      <c r="Y13" s="155"/>
      <c r="Z13" s="160">
        <v>11304</v>
      </c>
      <c r="AA13" s="160">
        <v>7821</v>
      </c>
      <c r="AB13" s="160">
        <v>5973</v>
      </c>
      <c r="AC13" s="160">
        <v>4224</v>
      </c>
      <c r="AD13" s="160">
        <v>3603</v>
      </c>
      <c r="AE13" s="160">
        <v>2802</v>
      </c>
      <c r="AF13" s="160">
        <v>3009</v>
      </c>
    </row>
    <row r="14" spans="1:32" ht="12.75">
      <c r="A14" s="155" t="s">
        <v>19</v>
      </c>
      <c r="B14" s="158">
        <v>8751</v>
      </c>
      <c r="C14" s="158">
        <v>6858</v>
      </c>
      <c r="D14" s="158">
        <v>4863</v>
      </c>
      <c r="E14" s="158">
        <v>3726</v>
      </c>
      <c r="F14" s="158">
        <v>2688</v>
      </c>
      <c r="G14" s="158">
        <v>2544</v>
      </c>
      <c r="H14" s="158">
        <v>325863</v>
      </c>
      <c r="I14" s="158"/>
      <c r="J14" s="158">
        <v>8475</v>
      </c>
      <c r="K14" s="158">
        <v>7449</v>
      </c>
      <c r="L14" s="158">
        <v>5778</v>
      </c>
      <c r="M14" s="158">
        <v>4170</v>
      </c>
      <c r="N14" s="158">
        <v>2994</v>
      </c>
      <c r="O14" s="158">
        <v>2745</v>
      </c>
      <c r="P14" s="158">
        <v>334080</v>
      </c>
      <c r="Q14" s="158"/>
      <c r="R14" s="158">
        <v>9408</v>
      </c>
      <c r="S14" s="158">
        <v>6915</v>
      </c>
      <c r="T14" s="158">
        <v>5439</v>
      </c>
      <c r="U14" s="158">
        <v>4320</v>
      </c>
      <c r="V14" s="158">
        <v>3120</v>
      </c>
      <c r="W14" s="158">
        <v>3393</v>
      </c>
      <c r="X14" s="158">
        <v>357273</v>
      </c>
      <c r="Y14" s="155"/>
      <c r="Z14" s="160">
        <v>17349</v>
      </c>
      <c r="AA14" s="160">
        <v>12621</v>
      </c>
      <c r="AB14" s="160">
        <v>9891</v>
      </c>
      <c r="AC14" s="160">
        <v>7002</v>
      </c>
      <c r="AD14" s="160">
        <v>5544</v>
      </c>
      <c r="AE14" s="160">
        <v>4131</v>
      </c>
      <c r="AF14" s="160">
        <v>4206</v>
      </c>
    </row>
    <row r="15" spans="1:32" ht="12.75">
      <c r="A15" s="155" t="s">
        <v>20</v>
      </c>
      <c r="B15" s="158">
        <v>7473</v>
      </c>
      <c r="C15" s="158">
        <v>6036</v>
      </c>
      <c r="D15" s="158">
        <v>4251</v>
      </c>
      <c r="E15" s="158">
        <v>3228</v>
      </c>
      <c r="F15" s="158">
        <v>2184</v>
      </c>
      <c r="G15" s="158">
        <v>1962</v>
      </c>
      <c r="H15" s="158">
        <v>234903</v>
      </c>
      <c r="I15" s="158"/>
      <c r="J15" s="158">
        <v>6504</v>
      </c>
      <c r="K15" s="158">
        <v>5829</v>
      </c>
      <c r="L15" s="158">
        <v>4551</v>
      </c>
      <c r="M15" s="158">
        <v>3027</v>
      </c>
      <c r="N15" s="158">
        <v>2283</v>
      </c>
      <c r="O15" s="158">
        <v>2094</v>
      </c>
      <c r="P15" s="158">
        <v>221430</v>
      </c>
      <c r="Q15" s="158"/>
      <c r="R15" s="158">
        <v>8088</v>
      </c>
      <c r="S15" s="158">
        <v>6105</v>
      </c>
      <c r="T15" s="158">
        <v>5049</v>
      </c>
      <c r="U15" s="158">
        <v>3666</v>
      </c>
      <c r="V15" s="158">
        <v>2559</v>
      </c>
      <c r="W15" s="158">
        <v>2661</v>
      </c>
      <c r="X15" s="158">
        <v>258141</v>
      </c>
      <c r="Y15" s="155"/>
      <c r="Z15" s="160">
        <v>14580</v>
      </c>
      <c r="AA15" s="160">
        <v>10818</v>
      </c>
      <c r="AB15" s="160">
        <v>8925</v>
      </c>
      <c r="AC15" s="160">
        <v>6459</v>
      </c>
      <c r="AD15" s="160">
        <v>5061</v>
      </c>
      <c r="AE15" s="160">
        <v>3573</v>
      </c>
      <c r="AF15" s="160">
        <v>3420</v>
      </c>
    </row>
    <row r="16" spans="1:32" ht="12.75">
      <c r="A16" s="161" t="s">
        <v>21</v>
      </c>
      <c r="B16" s="162">
        <v>6330</v>
      </c>
      <c r="C16" s="162">
        <v>5547</v>
      </c>
      <c r="D16" s="162">
        <v>3924</v>
      </c>
      <c r="E16" s="162">
        <v>2919</v>
      </c>
      <c r="F16" s="162">
        <v>1926</v>
      </c>
      <c r="G16" s="162">
        <v>1617</v>
      </c>
      <c r="H16" s="162">
        <v>188874</v>
      </c>
      <c r="I16" s="162"/>
      <c r="J16" s="162">
        <v>5742</v>
      </c>
      <c r="K16" s="162">
        <v>5529</v>
      </c>
      <c r="L16" s="162">
        <v>4344</v>
      </c>
      <c r="M16" s="162">
        <v>3123</v>
      </c>
      <c r="N16" s="162">
        <v>2277</v>
      </c>
      <c r="O16" s="162">
        <v>1779</v>
      </c>
      <c r="P16" s="162">
        <v>174726</v>
      </c>
      <c r="Q16" s="162"/>
      <c r="R16" s="162">
        <v>7215</v>
      </c>
      <c r="S16" s="162">
        <v>5859</v>
      </c>
      <c r="T16" s="162">
        <v>5019</v>
      </c>
      <c r="U16" s="162">
        <v>3855</v>
      </c>
      <c r="V16" s="162">
        <v>2469</v>
      </c>
      <c r="W16" s="162">
        <v>2373</v>
      </c>
      <c r="X16" s="162">
        <v>204258</v>
      </c>
      <c r="Y16" s="161"/>
      <c r="Z16" s="163">
        <v>10866</v>
      </c>
      <c r="AA16" s="163">
        <v>8094</v>
      </c>
      <c r="AB16" s="163">
        <v>6621</v>
      </c>
      <c r="AC16" s="163">
        <v>4908</v>
      </c>
      <c r="AD16" s="163">
        <v>3903</v>
      </c>
      <c r="AE16" s="163">
        <v>2757</v>
      </c>
      <c r="AF16" s="163">
        <v>2508</v>
      </c>
    </row>
    <row r="17" spans="1:32" ht="12.75">
      <c r="A17" s="155" t="s">
        <v>30</v>
      </c>
      <c r="B17" s="158">
        <f>(+B12+B13+B14+B15+B16)</f>
        <v>40851</v>
      </c>
      <c r="C17" s="158">
        <f aca="true" t="shared" si="0" ref="C17:X17">(+C12+C13+C14+C15+C16)</f>
        <v>32331</v>
      </c>
      <c r="D17" s="158">
        <f t="shared" si="0"/>
        <v>23181</v>
      </c>
      <c r="E17" s="158">
        <f t="shared" si="0"/>
        <v>18144</v>
      </c>
      <c r="F17" s="158">
        <f t="shared" si="0"/>
        <v>13050</v>
      </c>
      <c r="G17" s="158">
        <f t="shared" si="0"/>
        <v>11730</v>
      </c>
      <c r="H17" s="158">
        <f t="shared" si="0"/>
        <v>1739577</v>
      </c>
      <c r="I17" s="158"/>
      <c r="J17" s="158">
        <f t="shared" si="0"/>
        <v>39183</v>
      </c>
      <c r="K17" s="158">
        <f t="shared" si="0"/>
        <v>34362</v>
      </c>
      <c r="L17" s="158">
        <f t="shared" si="0"/>
        <v>26535</v>
      </c>
      <c r="M17" s="158">
        <f t="shared" si="0"/>
        <v>19248</v>
      </c>
      <c r="N17" s="158">
        <f t="shared" si="0"/>
        <v>14556</v>
      </c>
      <c r="O17" s="158">
        <f t="shared" si="0"/>
        <v>13269</v>
      </c>
      <c r="P17" s="158">
        <f t="shared" si="0"/>
        <v>1866618</v>
      </c>
      <c r="Q17" s="158"/>
      <c r="R17" s="158">
        <f t="shared" si="0"/>
        <v>45231</v>
      </c>
      <c r="S17" s="158">
        <f t="shared" si="0"/>
        <v>33582</v>
      </c>
      <c r="T17" s="158">
        <f t="shared" si="0"/>
        <v>27330</v>
      </c>
      <c r="U17" s="158">
        <f t="shared" si="0"/>
        <v>21345</v>
      </c>
      <c r="V17" s="158">
        <f t="shared" si="0"/>
        <v>15423</v>
      </c>
      <c r="W17" s="158">
        <f t="shared" si="0"/>
        <v>16593</v>
      </c>
      <c r="X17" s="158">
        <f t="shared" si="0"/>
        <v>1969305</v>
      </c>
      <c r="Y17" s="155"/>
      <c r="Z17" s="158">
        <v>56853</v>
      </c>
      <c r="AA17" s="158">
        <v>44343</v>
      </c>
      <c r="AB17" s="158">
        <v>31089</v>
      </c>
      <c r="AC17" s="158">
        <v>25044</v>
      </c>
      <c r="AD17" s="158">
        <v>18708</v>
      </c>
      <c r="AE17" s="158">
        <v>19200</v>
      </c>
      <c r="AF17" s="158">
        <v>2169867</v>
      </c>
    </row>
    <row r="18" spans="1:32" ht="12.75">
      <c r="A18" s="155"/>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5"/>
      <c r="Z18" s="158"/>
      <c r="AA18" s="158"/>
      <c r="AB18" s="158"/>
      <c r="AC18" s="158"/>
      <c r="AD18" s="158"/>
      <c r="AE18" s="158"/>
      <c r="AF18" s="158"/>
    </row>
    <row r="19" spans="1:32" ht="12.75">
      <c r="A19" s="155" t="s">
        <v>22</v>
      </c>
      <c r="B19" s="158">
        <v>19740</v>
      </c>
      <c r="C19" s="158">
        <v>19764</v>
      </c>
      <c r="D19" s="158">
        <v>14598</v>
      </c>
      <c r="E19" s="158">
        <v>10407</v>
      </c>
      <c r="F19" s="158">
        <v>5997</v>
      </c>
      <c r="G19" s="158">
        <v>4323</v>
      </c>
      <c r="H19" s="158">
        <v>546528</v>
      </c>
      <c r="I19" s="158"/>
      <c r="J19" s="158">
        <v>22065</v>
      </c>
      <c r="K19" s="158">
        <v>23508</v>
      </c>
      <c r="L19" s="158">
        <v>18006</v>
      </c>
      <c r="M19" s="158">
        <v>12120</v>
      </c>
      <c r="N19" s="158">
        <v>7740</v>
      </c>
      <c r="O19" s="158">
        <v>5976</v>
      </c>
      <c r="P19" s="158">
        <v>626496</v>
      </c>
      <c r="Q19" s="158"/>
      <c r="R19" s="158">
        <v>25821</v>
      </c>
      <c r="S19" s="158">
        <v>21684</v>
      </c>
      <c r="T19" s="158">
        <v>18999</v>
      </c>
      <c r="U19" s="158">
        <v>13788</v>
      </c>
      <c r="V19" s="158">
        <v>8298</v>
      </c>
      <c r="W19" s="158">
        <v>6987</v>
      </c>
      <c r="X19" s="158">
        <v>636438</v>
      </c>
      <c r="Y19" s="155"/>
      <c r="Z19" s="158">
        <v>29034</v>
      </c>
      <c r="AA19" s="158">
        <v>23799</v>
      </c>
      <c r="AB19" s="158">
        <v>18222</v>
      </c>
      <c r="AC19" s="158">
        <v>14703</v>
      </c>
      <c r="AD19" s="158">
        <v>9774</v>
      </c>
      <c r="AE19" s="158">
        <v>7860</v>
      </c>
      <c r="AF19" s="158">
        <v>653547</v>
      </c>
    </row>
    <row r="20" spans="1:32" ht="12.75">
      <c r="A20" s="155" t="s">
        <v>23</v>
      </c>
      <c r="B20" s="158">
        <v>15513</v>
      </c>
      <c r="C20" s="158">
        <v>14988</v>
      </c>
      <c r="D20" s="158">
        <v>13587</v>
      </c>
      <c r="E20" s="158">
        <v>10104</v>
      </c>
      <c r="F20" s="158">
        <v>5319</v>
      </c>
      <c r="G20" s="158">
        <v>2712</v>
      </c>
      <c r="H20" s="158">
        <v>360555</v>
      </c>
      <c r="I20" s="158"/>
      <c r="J20" s="158">
        <v>13218</v>
      </c>
      <c r="K20" s="158">
        <v>13830</v>
      </c>
      <c r="L20" s="158">
        <v>14247</v>
      </c>
      <c r="M20" s="158">
        <v>9513</v>
      </c>
      <c r="N20" s="158">
        <v>5682</v>
      </c>
      <c r="O20" s="158">
        <v>3309</v>
      </c>
      <c r="P20" s="158">
        <v>310152</v>
      </c>
      <c r="Q20" s="158"/>
      <c r="R20" s="158">
        <v>18948</v>
      </c>
      <c r="S20" s="158">
        <v>16218</v>
      </c>
      <c r="T20" s="158">
        <v>17127</v>
      </c>
      <c r="U20" s="158">
        <v>12363</v>
      </c>
      <c r="V20" s="158">
        <v>7182</v>
      </c>
      <c r="W20" s="158">
        <v>4767</v>
      </c>
      <c r="X20" s="158">
        <v>378726</v>
      </c>
      <c r="Y20" s="155"/>
      <c r="Z20" s="158">
        <v>21012</v>
      </c>
      <c r="AA20" s="158">
        <v>17115</v>
      </c>
      <c r="AB20" s="158">
        <v>14541</v>
      </c>
      <c r="AC20" s="158">
        <v>12321</v>
      </c>
      <c r="AD20" s="158">
        <v>8139</v>
      </c>
      <c r="AE20" s="158">
        <v>5178</v>
      </c>
      <c r="AF20" s="158">
        <v>358245</v>
      </c>
    </row>
    <row r="21" spans="1:32" ht="12.75">
      <c r="A21" s="155" t="s">
        <v>24</v>
      </c>
      <c r="B21" s="158">
        <v>11376</v>
      </c>
      <c r="C21" s="158">
        <v>10383</v>
      </c>
      <c r="D21" s="158">
        <v>8607</v>
      </c>
      <c r="E21" s="158">
        <v>7524</v>
      </c>
      <c r="F21" s="158">
        <v>4074</v>
      </c>
      <c r="G21" s="158">
        <v>1938</v>
      </c>
      <c r="H21" s="158">
        <v>208641</v>
      </c>
      <c r="I21" s="158"/>
      <c r="J21" s="158">
        <v>10725</v>
      </c>
      <c r="K21" s="158">
        <v>10140</v>
      </c>
      <c r="L21" s="158">
        <v>9573</v>
      </c>
      <c r="M21" s="158">
        <v>7956</v>
      </c>
      <c r="N21" s="158">
        <v>5016</v>
      </c>
      <c r="O21" s="158">
        <v>2520</v>
      </c>
      <c r="P21" s="158">
        <v>202653</v>
      </c>
      <c r="Q21" s="158"/>
      <c r="R21" s="158">
        <v>10233</v>
      </c>
      <c r="S21" s="158">
        <v>8529</v>
      </c>
      <c r="T21" s="158">
        <v>8688</v>
      </c>
      <c r="U21" s="158">
        <v>8322</v>
      </c>
      <c r="V21" s="158">
        <v>4791</v>
      </c>
      <c r="W21" s="158">
        <v>2805</v>
      </c>
      <c r="X21" s="158">
        <v>180084</v>
      </c>
      <c r="Y21" s="155"/>
      <c r="Z21" s="158">
        <v>15381</v>
      </c>
      <c r="AA21" s="158">
        <v>12132</v>
      </c>
      <c r="AB21" s="158">
        <v>9837</v>
      </c>
      <c r="AC21" s="158">
        <v>10020</v>
      </c>
      <c r="AD21" s="158">
        <v>6267</v>
      </c>
      <c r="AE21" s="158">
        <v>3780</v>
      </c>
      <c r="AF21" s="158">
        <v>216864</v>
      </c>
    </row>
    <row r="22" spans="1:32" ht="12.75">
      <c r="A22" s="155" t="s">
        <v>25</v>
      </c>
      <c r="B22" s="158">
        <v>10452</v>
      </c>
      <c r="C22" s="158">
        <v>8520</v>
      </c>
      <c r="D22" s="158">
        <v>6615</v>
      </c>
      <c r="E22" s="158">
        <v>5457</v>
      </c>
      <c r="F22" s="158">
        <v>3657</v>
      </c>
      <c r="G22" s="158">
        <v>1857</v>
      </c>
      <c r="H22" s="158">
        <v>121362</v>
      </c>
      <c r="I22" s="158"/>
      <c r="J22" s="158">
        <v>10260</v>
      </c>
      <c r="K22" s="158">
        <v>8631</v>
      </c>
      <c r="L22" s="158">
        <v>7803</v>
      </c>
      <c r="M22" s="158">
        <v>6018</v>
      </c>
      <c r="N22" s="158">
        <v>4539</v>
      </c>
      <c r="O22" s="158">
        <v>2469</v>
      </c>
      <c r="P22" s="158">
        <v>126891</v>
      </c>
      <c r="Q22" s="158"/>
      <c r="R22" s="158">
        <v>11304</v>
      </c>
      <c r="S22" s="158">
        <v>8400</v>
      </c>
      <c r="T22" s="158">
        <v>7701</v>
      </c>
      <c r="U22" s="158">
        <v>6909</v>
      </c>
      <c r="V22" s="158">
        <v>4836</v>
      </c>
      <c r="W22" s="158">
        <v>3000</v>
      </c>
      <c r="X22" s="158">
        <v>129933</v>
      </c>
      <c r="Y22" s="155"/>
      <c r="Z22" s="158">
        <v>10959</v>
      </c>
      <c r="AA22" s="158">
        <v>8064</v>
      </c>
      <c r="AB22" s="158">
        <v>6582</v>
      </c>
      <c r="AC22" s="158">
        <v>6003</v>
      </c>
      <c r="AD22" s="158">
        <v>5157</v>
      </c>
      <c r="AE22" s="158">
        <v>3243</v>
      </c>
      <c r="AF22" s="158">
        <v>115560</v>
      </c>
    </row>
    <row r="23" spans="1:32" ht="12.75">
      <c r="A23" s="155" t="s">
        <v>26</v>
      </c>
      <c r="B23" s="158">
        <v>10062</v>
      </c>
      <c r="C23" s="158">
        <v>7665</v>
      </c>
      <c r="D23" s="158">
        <v>5073</v>
      </c>
      <c r="E23" s="158">
        <v>3600</v>
      </c>
      <c r="F23" s="158">
        <v>2229</v>
      </c>
      <c r="G23" s="158">
        <v>1287</v>
      </c>
      <c r="H23" s="158">
        <v>73101</v>
      </c>
      <c r="I23" s="158"/>
      <c r="J23" s="158">
        <v>8514</v>
      </c>
      <c r="K23" s="158">
        <v>7116</v>
      </c>
      <c r="L23" s="158">
        <v>5586</v>
      </c>
      <c r="M23" s="158">
        <v>3957</v>
      </c>
      <c r="N23" s="158">
        <v>2739</v>
      </c>
      <c r="O23" s="158">
        <v>1746</v>
      </c>
      <c r="P23" s="158">
        <v>73206</v>
      </c>
      <c r="Q23" s="158"/>
      <c r="R23" s="158">
        <v>9909</v>
      </c>
      <c r="S23" s="158">
        <v>6993</v>
      </c>
      <c r="T23" s="158">
        <v>5664</v>
      </c>
      <c r="U23" s="158">
        <v>4638</v>
      </c>
      <c r="V23" s="158">
        <v>3054</v>
      </c>
      <c r="W23" s="158">
        <v>2229</v>
      </c>
      <c r="X23" s="158">
        <v>76320</v>
      </c>
      <c r="Y23" s="155"/>
      <c r="Z23" s="158">
        <v>11175</v>
      </c>
      <c r="AA23" s="158">
        <v>7728</v>
      </c>
      <c r="AB23" s="158">
        <v>5499</v>
      </c>
      <c r="AC23" s="158">
        <v>4710</v>
      </c>
      <c r="AD23" s="158">
        <v>3582</v>
      </c>
      <c r="AE23" s="158">
        <v>2634</v>
      </c>
      <c r="AF23" s="158">
        <v>80631</v>
      </c>
    </row>
    <row r="24" spans="1:32" ht="12.75">
      <c r="A24" s="155" t="s">
        <v>27</v>
      </c>
      <c r="B24" s="158">
        <v>25017</v>
      </c>
      <c r="C24" s="158">
        <v>25986</v>
      </c>
      <c r="D24" s="158">
        <v>21804</v>
      </c>
      <c r="E24" s="158">
        <v>16224</v>
      </c>
      <c r="F24" s="158">
        <v>9498</v>
      </c>
      <c r="G24" s="158">
        <v>5070</v>
      </c>
      <c r="H24" s="158">
        <v>146292</v>
      </c>
      <c r="I24" s="158"/>
      <c r="J24" s="158">
        <v>23214</v>
      </c>
      <c r="K24" s="158">
        <v>27081</v>
      </c>
      <c r="L24" s="158">
        <v>24675</v>
      </c>
      <c r="M24" s="158">
        <v>18051</v>
      </c>
      <c r="N24" s="158">
        <v>11274</v>
      </c>
      <c r="O24" s="158">
        <v>6777</v>
      </c>
      <c r="P24" s="158">
        <v>155904</v>
      </c>
      <c r="Q24" s="158"/>
      <c r="R24" s="158">
        <v>25053</v>
      </c>
      <c r="S24" s="158">
        <v>25707</v>
      </c>
      <c r="T24" s="158">
        <v>26250</v>
      </c>
      <c r="U24" s="158">
        <v>21387</v>
      </c>
      <c r="V24" s="158">
        <v>13179</v>
      </c>
      <c r="W24" s="158">
        <v>8709</v>
      </c>
      <c r="X24" s="158">
        <v>168357</v>
      </c>
      <c r="Y24" s="155"/>
      <c r="Z24" s="158">
        <v>25875</v>
      </c>
      <c r="AA24" s="158">
        <v>27249</v>
      </c>
      <c r="AB24" s="158">
        <v>24501</v>
      </c>
      <c r="AC24" s="158">
        <v>22167</v>
      </c>
      <c r="AD24" s="158">
        <v>15636</v>
      </c>
      <c r="AE24" s="158">
        <v>10467</v>
      </c>
      <c r="AF24" s="158">
        <v>169059</v>
      </c>
    </row>
    <row r="25" spans="1:32" ht="12.75">
      <c r="A25" s="155" t="s">
        <v>78</v>
      </c>
      <c r="B25" s="158">
        <f>SUM(B17:B24)</f>
        <v>133011</v>
      </c>
      <c r="C25" s="158">
        <f aca="true" t="shared" si="1" ref="C25:X25">SUM(C17:C24)</f>
        <v>119637</v>
      </c>
      <c r="D25" s="158">
        <f t="shared" si="1"/>
        <v>93465</v>
      </c>
      <c r="E25" s="158">
        <f t="shared" si="1"/>
        <v>71460</v>
      </c>
      <c r="F25" s="158">
        <f t="shared" si="1"/>
        <v>43824</v>
      </c>
      <c r="G25" s="158">
        <f t="shared" si="1"/>
        <v>28917</v>
      </c>
      <c r="H25" s="158">
        <f t="shared" si="1"/>
        <v>3196056</v>
      </c>
      <c r="I25" s="158"/>
      <c r="J25" s="158">
        <f t="shared" si="1"/>
        <v>127179</v>
      </c>
      <c r="K25" s="158">
        <f t="shared" si="1"/>
        <v>124668</v>
      </c>
      <c r="L25" s="158">
        <f t="shared" si="1"/>
        <v>106425</v>
      </c>
      <c r="M25" s="158">
        <f t="shared" si="1"/>
        <v>76863</v>
      </c>
      <c r="N25" s="158">
        <f t="shared" si="1"/>
        <v>51546</v>
      </c>
      <c r="O25" s="158">
        <f t="shared" si="1"/>
        <v>36066</v>
      </c>
      <c r="P25" s="158">
        <f t="shared" si="1"/>
        <v>3361920</v>
      </c>
      <c r="Q25" s="158"/>
      <c r="R25" s="158">
        <f t="shared" si="1"/>
        <v>146499</v>
      </c>
      <c r="S25" s="158">
        <f t="shared" si="1"/>
        <v>121113</v>
      </c>
      <c r="T25" s="158">
        <f t="shared" si="1"/>
        <v>111759</v>
      </c>
      <c r="U25" s="158">
        <f t="shared" si="1"/>
        <v>88752</v>
      </c>
      <c r="V25" s="158">
        <f t="shared" si="1"/>
        <v>56763</v>
      </c>
      <c r="W25" s="158">
        <f t="shared" si="1"/>
        <v>45090</v>
      </c>
      <c r="X25" s="158">
        <f t="shared" si="1"/>
        <v>3539163</v>
      </c>
      <c r="Y25" s="158"/>
      <c r="Z25" s="155">
        <v>170289</v>
      </c>
      <c r="AA25" s="155">
        <v>140430</v>
      </c>
      <c r="AB25" s="155">
        <v>110271</v>
      </c>
      <c r="AC25" s="155">
        <v>94968</v>
      </c>
      <c r="AD25" s="155">
        <v>67263</v>
      </c>
      <c r="AE25" s="155">
        <v>52362</v>
      </c>
      <c r="AF25" s="155">
        <v>3763773</v>
      </c>
    </row>
    <row r="26" spans="1:32" ht="12.75">
      <c r="A26" s="155"/>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5"/>
      <c r="Z26" s="155"/>
      <c r="AA26" s="155"/>
      <c r="AB26" s="155"/>
      <c r="AC26" s="155"/>
      <c r="AD26" s="155"/>
      <c r="AE26" s="155"/>
      <c r="AF26" s="155"/>
    </row>
    <row r="27" spans="1:32" ht="12.75">
      <c r="A27" s="155" t="s">
        <v>28</v>
      </c>
      <c r="B27" s="158">
        <v>7905</v>
      </c>
      <c r="C27" s="158">
        <v>7128</v>
      </c>
      <c r="D27" s="158">
        <v>5766</v>
      </c>
      <c r="E27" s="158">
        <v>4614</v>
      </c>
      <c r="F27" s="158">
        <v>2913</v>
      </c>
      <c r="G27" s="158">
        <v>2046</v>
      </c>
      <c r="H27" s="158">
        <v>177864</v>
      </c>
      <c r="I27" s="158"/>
      <c r="J27" s="158">
        <v>8091</v>
      </c>
      <c r="K27" s="158">
        <v>8307</v>
      </c>
      <c r="L27" s="158">
        <v>7233</v>
      </c>
      <c r="M27" s="158">
        <v>5433</v>
      </c>
      <c r="N27" s="158">
        <v>3738</v>
      </c>
      <c r="O27" s="158">
        <v>2400</v>
      </c>
      <c r="P27" s="158">
        <v>256383</v>
      </c>
      <c r="Q27" s="158"/>
      <c r="R27" s="158">
        <v>8067</v>
      </c>
      <c r="S27" s="158">
        <v>6795</v>
      </c>
      <c r="T27" s="158">
        <v>6504</v>
      </c>
      <c r="U27" s="158">
        <v>5760</v>
      </c>
      <c r="V27" s="158">
        <v>4350</v>
      </c>
      <c r="W27" s="158">
        <v>3549</v>
      </c>
      <c r="X27" s="158">
        <v>198117</v>
      </c>
      <c r="Y27" s="155"/>
      <c r="Z27" s="155">
        <v>12117</v>
      </c>
      <c r="AA27" s="155">
        <v>9327</v>
      </c>
      <c r="AB27" s="155">
        <v>8121</v>
      </c>
      <c r="AC27" s="155">
        <v>6660</v>
      </c>
      <c r="AD27" s="155">
        <v>6240</v>
      </c>
      <c r="AE27" s="155">
        <v>4977</v>
      </c>
      <c r="AF27" s="155">
        <v>4302</v>
      </c>
    </row>
    <row r="28" spans="1:32" ht="12.75">
      <c r="A28" s="15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5"/>
      <c r="Z28" s="155"/>
      <c r="AA28" s="155"/>
      <c r="AB28" s="155"/>
      <c r="AC28" s="155"/>
      <c r="AD28" s="155"/>
      <c r="AE28" s="155"/>
      <c r="AF28" s="155"/>
    </row>
    <row r="29" spans="1:32" ht="12.75">
      <c r="A29" s="155" t="s">
        <v>14</v>
      </c>
      <c r="B29" s="158">
        <v>140913</v>
      </c>
      <c r="C29" s="158">
        <v>126756</v>
      </c>
      <c r="D29" s="158">
        <v>99228</v>
      </c>
      <c r="E29" s="158">
        <v>76080</v>
      </c>
      <c r="F29" s="158">
        <v>46737</v>
      </c>
      <c r="G29" s="158">
        <v>30966</v>
      </c>
      <c r="H29" s="158">
        <v>3373929</v>
      </c>
      <c r="I29" s="158"/>
      <c r="J29" s="158">
        <v>135264</v>
      </c>
      <c r="K29" s="158">
        <v>132972</v>
      </c>
      <c r="L29" s="158">
        <v>113661</v>
      </c>
      <c r="M29" s="158">
        <v>82290</v>
      </c>
      <c r="N29" s="158">
        <v>55281</v>
      </c>
      <c r="O29" s="158">
        <v>38463</v>
      </c>
      <c r="P29" s="158">
        <v>3618300</v>
      </c>
      <c r="Q29" s="158"/>
      <c r="R29" s="158">
        <v>154569</v>
      </c>
      <c r="S29" s="158">
        <v>127911</v>
      </c>
      <c r="T29" s="158">
        <v>118257</v>
      </c>
      <c r="U29" s="158">
        <v>94506</v>
      </c>
      <c r="V29" s="158">
        <v>61110</v>
      </c>
      <c r="W29" s="158">
        <v>48639</v>
      </c>
      <c r="X29" s="158">
        <v>3737277</v>
      </c>
      <c r="Y29" s="155"/>
      <c r="Z29" s="155">
        <f>+Z27+Z25</f>
        <v>182406</v>
      </c>
      <c r="AA29" s="155">
        <f aca="true" t="shared" si="2" ref="AA29:AF29">+AA27+AA25</f>
        <v>149757</v>
      </c>
      <c r="AB29" s="155">
        <f t="shared" si="2"/>
        <v>118392</v>
      </c>
      <c r="AC29" s="155">
        <f t="shared" si="2"/>
        <v>101628</v>
      </c>
      <c r="AD29" s="155">
        <f t="shared" si="2"/>
        <v>73503</v>
      </c>
      <c r="AE29" s="155">
        <f t="shared" si="2"/>
        <v>57339</v>
      </c>
      <c r="AF29" s="155">
        <f t="shared" si="2"/>
        <v>3768075</v>
      </c>
    </row>
    <row r="30" spans="1:32" ht="12.75">
      <c r="A30" s="155"/>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5"/>
      <c r="Z30" s="155"/>
      <c r="AA30" s="155"/>
      <c r="AB30" s="155"/>
      <c r="AC30" s="155"/>
      <c r="AD30" s="155"/>
      <c r="AE30" s="155"/>
      <c r="AF30" s="155"/>
    </row>
    <row r="31" spans="1:24" ht="12.75">
      <c r="A31" s="3" t="s">
        <v>29</v>
      </c>
      <c r="B31" s="1"/>
      <c r="C31" s="1"/>
      <c r="D31" s="1"/>
      <c r="E31" s="1"/>
      <c r="F31" s="1"/>
      <c r="G31" s="1"/>
      <c r="H31" s="1"/>
      <c r="I31" s="1"/>
      <c r="J31" s="1"/>
      <c r="K31" s="1"/>
      <c r="L31" s="1"/>
      <c r="M31" s="1"/>
      <c r="N31" s="1"/>
      <c r="O31" s="1"/>
      <c r="P31" s="1"/>
      <c r="Q31" s="1"/>
      <c r="R31" s="1"/>
      <c r="S31" s="1"/>
      <c r="T31" s="1"/>
      <c r="U31" s="1"/>
      <c r="V31" s="1"/>
      <c r="W31" s="1"/>
      <c r="X31" s="1"/>
    </row>
    <row r="33" spans="1:32" ht="12.75">
      <c r="A33" t="s">
        <v>1</v>
      </c>
      <c r="B33" s="115" t="s">
        <v>2</v>
      </c>
      <c r="C33" s="116"/>
      <c r="D33" s="116"/>
      <c r="E33" s="116"/>
      <c r="F33" s="116"/>
      <c r="G33" s="116"/>
      <c r="H33" s="82"/>
      <c r="I33" s="7"/>
      <c r="J33" s="112" t="s">
        <v>3</v>
      </c>
      <c r="K33" s="113"/>
      <c r="L33" s="113"/>
      <c r="M33" s="113"/>
      <c r="N33" s="113"/>
      <c r="O33" s="113"/>
      <c r="P33" s="114"/>
      <c r="Q33" s="16"/>
      <c r="R33" s="112" t="s">
        <v>4</v>
      </c>
      <c r="S33" s="113"/>
      <c r="T33" s="113"/>
      <c r="U33" s="113"/>
      <c r="V33" s="113"/>
      <c r="W33" s="113"/>
      <c r="X33" s="114"/>
      <c r="Z33" s="112">
        <v>2006</v>
      </c>
      <c r="AA33" s="113"/>
      <c r="AB33" s="113"/>
      <c r="AC33" s="113"/>
      <c r="AD33" s="113"/>
      <c r="AE33" s="113"/>
      <c r="AF33" s="114"/>
    </row>
    <row r="34" spans="2:32" ht="12.75">
      <c r="B34" s="8"/>
      <c r="C34" s="9"/>
      <c r="D34" s="9"/>
      <c r="E34" s="9"/>
      <c r="F34" s="9"/>
      <c r="G34" s="9"/>
      <c r="H34" s="10"/>
      <c r="I34" s="9"/>
      <c r="J34" s="8"/>
      <c r="K34" s="9"/>
      <c r="L34" s="9"/>
      <c r="M34" s="9"/>
      <c r="N34" s="9"/>
      <c r="O34" s="9"/>
      <c r="P34" s="10"/>
      <c r="Q34" s="9"/>
      <c r="R34" s="8"/>
      <c r="S34" s="9"/>
      <c r="T34" s="9"/>
      <c r="U34" s="9"/>
      <c r="V34" s="9"/>
      <c r="W34" s="9"/>
      <c r="X34" s="10"/>
      <c r="Z34" s="8"/>
      <c r="AA34" s="9"/>
      <c r="AB34" s="9"/>
      <c r="AC34" s="9"/>
      <c r="AD34" s="9"/>
      <c r="AE34" s="9"/>
      <c r="AF34" s="10"/>
    </row>
    <row r="35" spans="1:32" ht="12.75">
      <c r="A35" t="s">
        <v>5</v>
      </c>
      <c r="B35" s="11" t="s">
        <v>6</v>
      </c>
      <c r="C35" s="12"/>
      <c r="D35" s="12"/>
      <c r="E35" s="12"/>
      <c r="F35" s="12"/>
      <c r="G35" s="12"/>
      <c r="H35" s="13"/>
      <c r="I35" s="12"/>
      <c r="J35" s="11" t="s">
        <v>6</v>
      </c>
      <c r="K35" s="12"/>
      <c r="L35" s="12"/>
      <c r="M35" s="12"/>
      <c r="N35" s="12"/>
      <c r="O35" s="12"/>
      <c r="P35" s="13"/>
      <c r="Q35" s="12"/>
      <c r="R35" s="11" t="s">
        <v>6</v>
      </c>
      <c r="S35" s="12"/>
      <c r="T35" s="12"/>
      <c r="U35" s="12"/>
      <c r="V35" s="12"/>
      <c r="W35" s="12"/>
      <c r="X35" s="13"/>
      <c r="Z35" s="11" t="s">
        <v>6</v>
      </c>
      <c r="AA35" s="12"/>
      <c r="AB35" s="12"/>
      <c r="AC35" s="12"/>
      <c r="AD35" s="12"/>
      <c r="AE35" s="12"/>
      <c r="AF35" s="13"/>
    </row>
    <row r="36" spans="2:32" ht="12.75">
      <c r="B36" s="11"/>
      <c r="C36" s="12"/>
      <c r="D36" s="12"/>
      <c r="E36" s="12"/>
      <c r="F36" s="12"/>
      <c r="G36" s="12"/>
      <c r="H36" s="13"/>
      <c r="I36" s="12"/>
      <c r="J36" s="11"/>
      <c r="K36" s="12"/>
      <c r="L36" s="12"/>
      <c r="M36" s="12"/>
      <c r="N36" s="12"/>
      <c r="O36" s="12"/>
      <c r="P36" s="13"/>
      <c r="Q36" s="12"/>
      <c r="R36" s="11"/>
      <c r="S36" s="12"/>
      <c r="T36" s="12"/>
      <c r="U36" s="12"/>
      <c r="V36" s="12"/>
      <c r="W36" s="12"/>
      <c r="X36" s="13"/>
      <c r="Z36" s="11"/>
      <c r="AA36" s="12"/>
      <c r="AB36" s="12"/>
      <c r="AC36" s="12"/>
      <c r="AD36" s="12"/>
      <c r="AE36" s="12"/>
      <c r="AF36" s="13"/>
    </row>
    <row r="37" spans="1:32" s="6" customFormat="1" ht="12.75">
      <c r="A37" s="6" t="s">
        <v>7</v>
      </c>
      <c r="B37" s="14" t="s">
        <v>8</v>
      </c>
      <c r="C37" s="6" t="s">
        <v>9</v>
      </c>
      <c r="D37" s="6" t="s">
        <v>10</v>
      </c>
      <c r="E37" s="6" t="s">
        <v>11</v>
      </c>
      <c r="F37" s="6" t="s">
        <v>12</v>
      </c>
      <c r="G37" s="6" t="s">
        <v>13</v>
      </c>
      <c r="H37" s="15" t="s">
        <v>14</v>
      </c>
      <c r="J37" s="14" t="s">
        <v>8</v>
      </c>
      <c r="K37" s="6" t="s">
        <v>9</v>
      </c>
      <c r="L37" s="6" t="s">
        <v>10</v>
      </c>
      <c r="M37" s="6" t="s">
        <v>11</v>
      </c>
      <c r="N37" s="6" t="s">
        <v>12</v>
      </c>
      <c r="O37" s="6" t="s">
        <v>13</v>
      </c>
      <c r="P37" s="15" t="s">
        <v>14</v>
      </c>
      <c r="R37" s="14" t="s">
        <v>8</v>
      </c>
      <c r="S37" s="6" t="s">
        <v>9</v>
      </c>
      <c r="T37" s="6" t="s">
        <v>10</v>
      </c>
      <c r="U37" s="6" t="s">
        <v>11</v>
      </c>
      <c r="V37" s="6" t="s">
        <v>12</v>
      </c>
      <c r="W37" s="6" t="s">
        <v>13</v>
      </c>
      <c r="X37" s="15" t="s">
        <v>14</v>
      </c>
      <c r="Z37" s="14" t="s">
        <v>8</v>
      </c>
      <c r="AA37" s="6" t="s">
        <v>9</v>
      </c>
      <c r="AB37" s="6" t="s">
        <v>10</v>
      </c>
      <c r="AC37" s="6" t="s">
        <v>11</v>
      </c>
      <c r="AD37" s="6" t="s">
        <v>12</v>
      </c>
      <c r="AE37" s="6" t="s">
        <v>13</v>
      </c>
      <c r="AF37" s="15" t="s">
        <v>14</v>
      </c>
    </row>
    <row r="39" ht="12.75">
      <c r="A39" t="s">
        <v>16</v>
      </c>
    </row>
    <row r="40" spans="1:32" ht="12.75">
      <c r="A40" t="s">
        <v>17</v>
      </c>
      <c r="B40" s="4">
        <f aca="true" t="shared" si="3" ref="B40:B45">B12/B$25</f>
        <v>0.0784671944425649</v>
      </c>
      <c r="C40" s="4">
        <f aca="true" t="shared" si="4" ref="C40:X40">C12/C$25</f>
        <v>0.06635071090047394</v>
      </c>
      <c r="D40" s="4">
        <f t="shared" si="4"/>
        <v>0.06236559139784946</v>
      </c>
      <c r="E40" s="4">
        <f t="shared" si="4"/>
        <v>0.06738035264483627</v>
      </c>
      <c r="F40" s="4">
        <f t="shared" si="4"/>
        <v>0.08433734939759036</v>
      </c>
      <c r="G40" s="4">
        <f t="shared" si="4"/>
        <v>0.11453470276999689</v>
      </c>
      <c r="H40" s="4">
        <f t="shared" si="4"/>
        <v>0.20566817352386818</v>
      </c>
      <c r="I40" s="4"/>
      <c r="J40" s="4">
        <f t="shared" si="4"/>
        <v>0.09449673295119478</v>
      </c>
      <c r="K40" s="4">
        <f t="shared" si="4"/>
        <v>0.08006064106266243</v>
      </c>
      <c r="L40" s="4">
        <f t="shared" si="4"/>
        <v>0.07061310782241015</v>
      </c>
      <c r="M40" s="4">
        <f t="shared" si="4"/>
        <v>0.07365052105694547</v>
      </c>
      <c r="N40" s="4">
        <f t="shared" si="4"/>
        <v>0.08695146083110232</v>
      </c>
      <c r="O40" s="4">
        <f t="shared" si="4"/>
        <v>0.11745133921144568</v>
      </c>
      <c r="P40" s="4">
        <f t="shared" si="4"/>
        <v>0.2512287621359223</v>
      </c>
      <c r="Q40" s="4"/>
      <c r="R40" s="4">
        <f t="shared" si="4"/>
        <v>0.09636925849323204</v>
      </c>
      <c r="S40" s="4">
        <f t="shared" si="4"/>
        <v>0.0818656956726363</v>
      </c>
      <c r="T40" s="4">
        <f t="shared" si="4"/>
        <v>0.0698198802780984</v>
      </c>
      <c r="U40" s="4">
        <f t="shared" si="4"/>
        <v>0.0712547322877231</v>
      </c>
      <c r="V40" s="4">
        <f t="shared" si="4"/>
        <v>0.08651762591829185</v>
      </c>
      <c r="W40" s="4">
        <f t="shared" si="4"/>
        <v>0.12029274783765802</v>
      </c>
      <c r="X40" s="4">
        <f t="shared" si="4"/>
        <v>0.24346603985179546</v>
      </c>
      <c r="Z40" s="4">
        <f aca="true" t="shared" si="5" ref="Z40:AF40">Z12/Z$25</f>
        <v>0.10276060109578422</v>
      </c>
      <c r="AA40" s="4">
        <f t="shared" si="5"/>
        <v>0.09209570604571672</v>
      </c>
      <c r="AB40" s="4">
        <f t="shared" si="5"/>
        <v>0.07704654895666131</v>
      </c>
      <c r="AC40" s="4">
        <f t="shared" si="5"/>
        <v>0.07300353803386404</v>
      </c>
      <c r="AD40" s="4">
        <f t="shared" si="5"/>
        <v>0.08095089425092547</v>
      </c>
      <c r="AE40" s="4">
        <f t="shared" si="5"/>
        <v>0.1156754898590581</v>
      </c>
      <c r="AF40" s="4">
        <f t="shared" si="5"/>
        <v>0.24777477281440724</v>
      </c>
    </row>
    <row r="41" spans="1:32" ht="12.75">
      <c r="A41" t="s">
        <v>18</v>
      </c>
      <c r="B41" s="4">
        <f t="shared" si="3"/>
        <v>0.059092856981753386</v>
      </c>
      <c r="C41" s="4">
        <f aca="true" t="shared" si="6" ref="C41:H45">C13/C$25</f>
        <v>0.04975049524812558</v>
      </c>
      <c r="D41" s="4">
        <f t="shared" si="6"/>
        <v>0.046156315198202534</v>
      </c>
      <c r="E41" s="4">
        <f t="shared" si="6"/>
        <v>0.04836272040302267</v>
      </c>
      <c r="F41" s="4">
        <f t="shared" si="6"/>
        <v>0.05832420591456736</v>
      </c>
      <c r="G41" s="4">
        <f t="shared" si="6"/>
        <v>0.07936507936507936</v>
      </c>
      <c r="H41" s="4">
        <f t="shared" si="6"/>
        <v>0.10406888990681014</v>
      </c>
      <c r="I41" s="4"/>
      <c r="J41" s="4">
        <f aca="true" t="shared" si="7" ref="J41:P45">J13/J$25</f>
        <v>0.050668742481069985</v>
      </c>
      <c r="K41" s="4">
        <f t="shared" si="7"/>
        <v>0.0447107517566657</v>
      </c>
      <c r="L41" s="4">
        <f t="shared" si="7"/>
        <v>0.040845665961945034</v>
      </c>
      <c r="M41" s="4">
        <f t="shared" si="7"/>
        <v>0.04250419577690176</v>
      </c>
      <c r="N41" s="4">
        <f t="shared" si="7"/>
        <v>0.048888371551623795</v>
      </c>
      <c r="O41" s="4">
        <f t="shared" si="7"/>
        <v>0.06696057228414573</v>
      </c>
      <c r="P41" s="4">
        <f t="shared" si="7"/>
        <v>0.08678701456310679</v>
      </c>
      <c r="Q41" s="4"/>
      <c r="R41" s="4">
        <f aca="true" t="shared" si="8" ref="R41:X45">R13/R$25</f>
        <v>0.04369995699629349</v>
      </c>
      <c r="S41" s="4">
        <f t="shared" si="8"/>
        <v>0.03953332837928216</v>
      </c>
      <c r="T41" s="4">
        <f t="shared" si="8"/>
        <v>0.035970257428931895</v>
      </c>
      <c r="U41" s="4">
        <f t="shared" si="8"/>
        <v>0.035830178474851274</v>
      </c>
      <c r="V41" s="4">
        <f t="shared" si="8"/>
        <v>0.04164684741821257</v>
      </c>
      <c r="W41" s="4">
        <f t="shared" si="8"/>
        <v>0.06081170991350632</v>
      </c>
      <c r="X41" s="4">
        <f t="shared" si="8"/>
        <v>0.08136584836584243</v>
      </c>
      <c r="Z41" s="4">
        <f aca="true" t="shared" si="9" ref="Z41:AF41">Z13/Z$25</f>
        <v>0.06638126948892764</v>
      </c>
      <c r="AA41" s="4">
        <f t="shared" si="9"/>
        <v>0.055693227942747274</v>
      </c>
      <c r="AB41" s="4">
        <f t="shared" si="9"/>
        <v>0.054166553309573685</v>
      </c>
      <c r="AC41" s="4">
        <f t="shared" si="9"/>
        <v>0.04447814000505433</v>
      </c>
      <c r="AD41" s="4">
        <f t="shared" si="9"/>
        <v>0.05356585344097052</v>
      </c>
      <c r="AE41" s="4">
        <f t="shared" si="9"/>
        <v>0.0535120889194454</v>
      </c>
      <c r="AF41" s="4">
        <f t="shared" si="9"/>
        <v>0.0007994637296138741</v>
      </c>
    </row>
    <row r="42" spans="1:32" ht="12.75">
      <c r="A42" t="s">
        <v>19</v>
      </c>
      <c r="B42" s="4">
        <f t="shared" si="3"/>
        <v>0.06579155107472315</v>
      </c>
      <c r="C42" s="4">
        <f t="shared" si="6"/>
        <v>0.057323403294967275</v>
      </c>
      <c r="D42" s="4">
        <f t="shared" si="6"/>
        <v>0.05203017172203499</v>
      </c>
      <c r="E42" s="4">
        <f t="shared" si="6"/>
        <v>0.052141057934508815</v>
      </c>
      <c r="F42" s="4">
        <f t="shared" si="6"/>
        <v>0.06133625410733844</v>
      </c>
      <c r="G42" s="4">
        <f t="shared" si="6"/>
        <v>0.08797593111318601</v>
      </c>
      <c r="H42" s="4">
        <f t="shared" si="6"/>
        <v>0.10195785055080386</v>
      </c>
      <c r="I42" s="4"/>
      <c r="J42" s="4">
        <f t="shared" si="7"/>
        <v>0.06663836010662137</v>
      </c>
      <c r="K42" s="4">
        <f t="shared" si="7"/>
        <v>0.059750697853498895</v>
      </c>
      <c r="L42" s="4">
        <f t="shared" si="7"/>
        <v>0.054291754756871036</v>
      </c>
      <c r="M42" s="4">
        <f t="shared" si="7"/>
        <v>0.05425237110183053</v>
      </c>
      <c r="N42" s="4">
        <f t="shared" si="7"/>
        <v>0.058084041438714935</v>
      </c>
      <c r="O42" s="4">
        <f t="shared" si="7"/>
        <v>0.07611046414906006</v>
      </c>
      <c r="P42" s="4">
        <f t="shared" si="7"/>
        <v>0.09937178754997145</v>
      </c>
      <c r="Q42" s="4"/>
      <c r="R42" s="4">
        <f t="shared" si="8"/>
        <v>0.06421886838818013</v>
      </c>
      <c r="S42" s="4">
        <f t="shared" si="8"/>
        <v>0.05709543979589309</v>
      </c>
      <c r="T42" s="4">
        <f t="shared" si="8"/>
        <v>0.04866722143183099</v>
      </c>
      <c r="U42" s="4">
        <f t="shared" si="8"/>
        <v>0.048674959437533805</v>
      </c>
      <c r="V42" s="4">
        <f t="shared" si="8"/>
        <v>0.054965382379366844</v>
      </c>
      <c r="W42" s="4">
        <f t="shared" si="8"/>
        <v>0.075249500998004</v>
      </c>
      <c r="X42" s="4">
        <f t="shared" si="8"/>
        <v>0.10094844458986489</v>
      </c>
      <c r="Z42" s="4">
        <f aca="true" t="shared" si="10" ref="Z42:AF42">Z14/Z$25</f>
        <v>0.1018797456089354</v>
      </c>
      <c r="AA42" s="4">
        <f t="shared" si="10"/>
        <v>0.08987395855586414</v>
      </c>
      <c r="AB42" s="4">
        <f t="shared" si="10"/>
        <v>0.08969720053323177</v>
      </c>
      <c r="AC42" s="4">
        <f t="shared" si="10"/>
        <v>0.07373009855951479</v>
      </c>
      <c r="AD42" s="4">
        <f t="shared" si="10"/>
        <v>0.08242272869185138</v>
      </c>
      <c r="AE42" s="4">
        <f t="shared" si="10"/>
        <v>0.07889309040907529</v>
      </c>
      <c r="AF42" s="4">
        <f t="shared" si="10"/>
        <v>0.001117495661932853</v>
      </c>
    </row>
    <row r="43" spans="1:32" ht="12.75">
      <c r="A43" t="s">
        <v>20</v>
      </c>
      <c r="B43" s="4">
        <f t="shared" si="3"/>
        <v>0.05618332318379683</v>
      </c>
      <c r="C43" s="4">
        <f t="shared" si="6"/>
        <v>0.05045261917299832</v>
      </c>
      <c r="D43" s="4">
        <f t="shared" si="6"/>
        <v>0.04548226608891029</v>
      </c>
      <c r="E43" s="4">
        <f t="shared" si="6"/>
        <v>0.04517212426532326</v>
      </c>
      <c r="F43" s="4">
        <f t="shared" si="6"/>
        <v>0.049835706462212484</v>
      </c>
      <c r="G43" s="4">
        <f t="shared" si="6"/>
        <v>0.06784936196700903</v>
      </c>
      <c r="H43" s="4">
        <f t="shared" si="6"/>
        <v>0.07349777350584595</v>
      </c>
      <c r="I43" s="4"/>
      <c r="J43" s="4">
        <f t="shared" si="7"/>
        <v>0.05114051848182483</v>
      </c>
      <c r="K43" s="4">
        <f t="shared" si="7"/>
        <v>0.04675618442583502</v>
      </c>
      <c r="L43" s="4">
        <f t="shared" si="7"/>
        <v>0.04276250880902044</v>
      </c>
      <c r="M43" s="4">
        <f t="shared" si="7"/>
        <v>0.039381757152335974</v>
      </c>
      <c r="N43" s="4">
        <f t="shared" si="7"/>
        <v>0.04429053660807822</v>
      </c>
      <c r="O43" s="4">
        <f t="shared" si="7"/>
        <v>0.058060222924638166</v>
      </c>
      <c r="P43" s="4">
        <f t="shared" si="7"/>
        <v>0.06586414905768133</v>
      </c>
      <c r="Q43" s="4"/>
      <c r="R43" s="4">
        <f t="shared" si="8"/>
        <v>0.05520856797657322</v>
      </c>
      <c r="S43" s="4">
        <f t="shared" si="8"/>
        <v>0.050407470709172425</v>
      </c>
      <c r="T43" s="4">
        <f t="shared" si="8"/>
        <v>0.04517756959171074</v>
      </c>
      <c r="U43" s="4">
        <f t="shared" si="8"/>
        <v>0.04130611141157382</v>
      </c>
      <c r="V43" s="4">
        <f t="shared" si="8"/>
        <v>0.04508218381692299</v>
      </c>
      <c r="W43" s="4">
        <f t="shared" si="8"/>
        <v>0.059015302727877576</v>
      </c>
      <c r="X43" s="4">
        <f t="shared" si="8"/>
        <v>0.07293843205300236</v>
      </c>
      <c r="Z43" s="4">
        <f aca="true" t="shared" si="11" ref="Z43:AF43">Z15/Z$25</f>
        <v>0.08561915332170604</v>
      </c>
      <c r="AA43" s="4">
        <f t="shared" si="11"/>
        <v>0.07703482161931212</v>
      </c>
      <c r="AB43" s="4">
        <f t="shared" si="11"/>
        <v>0.08093696438773566</v>
      </c>
      <c r="AC43" s="4">
        <f t="shared" si="11"/>
        <v>0.06801238311852413</v>
      </c>
      <c r="AD43" s="4">
        <f t="shared" si="11"/>
        <v>0.07524196066187949</v>
      </c>
      <c r="AE43" s="4">
        <f t="shared" si="11"/>
        <v>0.06823650739085596</v>
      </c>
      <c r="AF43" s="4">
        <f t="shared" si="11"/>
        <v>0.000908662663768511</v>
      </c>
    </row>
    <row r="44" spans="1:32" ht="12.75">
      <c r="A44" s="5" t="s">
        <v>21</v>
      </c>
      <c r="B44" s="17">
        <f t="shared" si="3"/>
        <v>0.04759004894332048</v>
      </c>
      <c r="C44" s="17">
        <f t="shared" si="6"/>
        <v>0.04636525489606058</v>
      </c>
      <c r="D44" s="17">
        <f t="shared" si="6"/>
        <v>0.04198363023591719</v>
      </c>
      <c r="E44" s="17">
        <f t="shared" si="6"/>
        <v>0.040848026868178004</v>
      </c>
      <c r="F44" s="17">
        <f t="shared" si="6"/>
        <v>0.043948521358159916</v>
      </c>
      <c r="G44" s="17">
        <f t="shared" si="6"/>
        <v>0.05591866376180102</v>
      </c>
      <c r="H44" s="17">
        <f t="shared" si="6"/>
        <v>0.05909596077165106</v>
      </c>
      <c r="I44" s="17"/>
      <c r="J44" s="17">
        <f t="shared" si="7"/>
        <v>0.04514896327223834</v>
      </c>
      <c r="K44" s="17">
        <f t="shared" si="7"/>
        <v>0.04434979305034171</v>
      </c>
      <c r="L44" s="17">
        <f t="shared" si="7"/>
        <v>0.040817477096546866</v>
      </c>
      <c r="M44" s="17">
        <f t="shared" si="7"/>
        <v>0.04063073260216229</v>
      </c>
      <c r="N44" s="17">
        <f t="shared" si="7"/>
        <v>0.0441741357234315</v>
      </c>
      <c r="O44" s="17">
        <f t="shared" si="7"/>
        <v>0.049326235235401764</v>
      </c>
      <c r="P44" s="17">
        <f t="shared" si="7"/>
        <v>0.05197208737864078</v>
      </c>
      <c r="Q44" s="17"/>
      <c r="R44" s="17">
        <f t="shared" si="8"/>
        <v>0.04924948293162411</v>
      </c>
      <c r="S44" s="17">
        <f t="shared" si="8"/>
        <v>0.048376309727279486</v>
      </c>
      <c r="T44" s="17">
        <f t="shared" si="8"/>
        <v>0.04490913483477841</v>
      </c>
      <c r="U44" s="17">
        <f t="shared" si="8"/>
        <v>0.04343564088696593</v>
      </c>
      <c r="V44" s="17">
        <f t="shared" si="8"/>
        <v>0.0434966439405951</v>
      </c>
      <c r="W44" s="17">
        <f t="shared" si="8"/>
        <v>0.052628077178975385</v>
      </c>
      <c r="X44" s="17">
        <f t="shared" si="8"/>
        <v>0.05771364585355351</v>
      </c>
      <c r="Z44" s="17">
        <f aca="true" t="shared" si="12" ref="Z44:AF44">Z16/Z$25</f>
        <v>0.06380917146732908</v>
      </c>
      <c r="AA44" s="17">
        <f t="shared" si="12"/>
        <v>0.0576372569963683</v>
      </c>
      <c r="AB44" s="17">
        <f t="shared" si="12"/>
        <v>0.060042985009658024</v>
      </c>
      <c r="AC44" s="17">
        <f t="shared" si="12"/>
        <v>0.051680566085418246</v>
      </c>
      <c r="AD44" s="17">
        <f t="shared" si="12"/>
        <v>0.058025957807412695</v>
      </c>
      <c r="AE44" s="17">
        <f t="shared" si="12"/>
        <v>0.05265268706313739</v>
      </c>
      <c r="AF44" s="17">
        <f t="shared" si="12"/>
        <v>0.0006663526200969081</v>
      </c>
    </row>
    <row r="45" spans="1:32" ht="12.75">
      <c r="A45" t="s">
        <v>30</v>
      </c>
      <c r="B45" s="4">
        <f t="shared" si="3"/>
        <v>0.30712497462615873</v>
      </c>
      <c r="C45" s="4">
        <f t="shared" si="6"/>
        <v>0.2702424835126257</v>
      </c>
      <c r="D45" s="4">
        <f t="shared" si="6"/>
        <v>0.24801797464291447</v>
      </c>
      <c r="E45" s="4">
        <f t="shared" si="6"/>
        <v>0.253904282115869</v>
      </c>
      <c r="F45" s="4">
        <f t="shared" si="6"/>
        <v>0.29778203723986857</v>
      </c>
      <c r="G45" s="4">
        <f t="shared" si="6"/>
        <v>0.4056437389770723</v>
      </c>
      <c r="H45" s="4">
        <f t="shared" si="6"/>
        <v>0.5442886482589792</v>
      </c>
      <c r="I45" s="4"/>
      <c r="J45" s="4">
        <f t="shared" si="7"/>
        <v>0.3080933172929493</v>
      </c>
      <c r="K45" s="4">
        <f t="shared" si="7"/>
        <v>0.27562806814900376</v>
      </c>
      <c r="L45" s="4">
        <f t="shared" si="7"/>
        <v>0.24933051444679352</v>
      </c>
      <c r="M45" s="4">
        <f t="shared" si="7"/>
        <v>0.25041957769017603</v>
      </c>
      <c r="N45" s="4">
        <f t="shared" si="7"/>
        <v>0.2823885461529508</v>
      </c>
      <c r="O45" s="4">
        <f t="shared" si="7"/>
        <v>0.3679088338046914</v>
      </c>
      <c r="P45" s="4">
        <f t="shared" si="7"/>
        <v>0.5552238006853226</v>
      </c>
      <c r="Q45" s="4"/>
      <c r="R45" s="4">
        <f t="shared" si="8"/>
        <v>0.30874613478590296</v>
      </c>
      <c r="S45" s="4">
        <f t="shared" si="8"/>
        <v>0.27727824428426345</v>
      </c>
      <c r="T45" s="4">
        <f t="shared" si="8"/>
        <v>0.24454406356535044</v>
      </c>
      <c r="U45" s="4">
        <f t="shared" si="8"/>
        <v>0.24050162249864793</v>
      </c>
      <c r="V45" s="4">
        <f t="shared" si="8"/>
        <v>0.27170868347338933</v>
      </c>
      <c r="W45" s="4">
        <f t="shared" si="8"/>
        <v>0.3679973386560213</v>
      </c>
      <c r="X45" s="4">
        <f t="shared" si="8"/>
        <v>0.5564324107140587</v>
      </c>
      <c r="Z45" s="4">
        <f aca="true" t="shared" si="13" ref="Z45:AF45">Z17/Z$25</f>
        <v>0.3338618466254426</v>
      </c>
      <c r="AA45" s="4">
        <f t="shared" si="13"/>
        <v>0.31576586199530016</v>
      </c>
      <c r="AB45" s="4">
        <f t="shared" si="13"/>
        <v>0.2819326930924722</v>
      </c>
      <c r="AC45" s="4">
        <f t="shared" si="13"/>
        <v>0.26370988122314887</v>
      </c>
      <c r="AD45" s="4">
        <f t="shared" si="13"/>
        <v>0.278132108291334</v>
      </c>
      <c r="AE45" s="4">
        <f t="shared" si="13"/>
        <v>0.3666781253580841</v>
      </c>
      <c r="AF45" s="4">
        <f t="shared" si="13"/>
        <v>0.576513780188125</v>
      </c>
    </row>
    <row r="46" spans="2:32" ht="12.75">
      <c r="B46" s="4"/>
      <c r="C46" s="4"/>
      <c r="D46" s="4"/>
      <c r="E46" s="4"/>
      <c r="F46" s="4"/>
      <c r="G46" s="4"/>
      <c r="H46" s="4"/>
      <c r="I46" s="4"/>
      <c r="J46" s="4"/>
      <c r="K46" s="4"/>
      <c r="L46" s="4"/>
      <c r="M46" s="4"/>
      <c r="N46" s="4"/>
      <c r="O46" s="4"/>
      <c r="P46" s="4"/>
      <c r="Q46" s="4"/>
      <c r="R46" s="4"/>
      <c r="S46" s="4"/>
      <c r="T46" s="4"/>
      <c r="U46" s="4"/>
      <c r="V46" s="4"/>
      <c r="W46" s="4"/>
      <c r="X46" s="4"/>
      <c r="Z46" s="4"/>
      <c r="AA46" s="4"/>
      <c r="AB46" s="4"/>
      <c r="AC46" s="4"/>
      <c r="AD46" s="4"/>
      <c r="AE46" s="4"/>
      <c r="AF46" s="4"/>
    </row>
    <row r="47" spans="1:32" ht="12.75">
      <c r="A47" t="s">
        <v>22</v>
      </c>
      <c r="B47" s="4">
        <f aca="true" t="shared" si="14" ref="B47:H52">B19/B$25</f>
        <v>0.14840877822135012</v>
      </c>
      <c r="C47" s="4">
        <f t="shared" si="14"/>
        <v>0.16519972918077183</v>
      </c>
      <c r="D47" s="4">
        <f t="shared" si="14"/>
        <v>0.15618680789600387</v>
      </c>
      <c r="E47" s="4">
        <f t="shared" si="14"/>
        <v>0.1456339210747271</v>
      </c>
      <c r="F47" s="4">
        <f t="shared" si="14"/>
        <v>0.13684282584884994</v>
      </c>
      <c r="G47" s="4">
        <f t="shared" si="14"/>
        <v>0.14949683577134557</v>
      </c>
      <c r="H47" s="4">
        <f t="shared" si="14"/>
        <v>0.17100075843477086</v>
      </c>
      <c r="I47" s="4"/>
      <c r="J47" s="4">
        <f aca="true" t="shared" si="15" ref="J47:P52">J19/J$25</f>
        <v>0.173495624277593</v>
      </c>
      <c r="K47" s="4">
        <f t="shared" si="15"/>
        <v>0.1885648281836558</v>
      </c>
      <c r="L47" s="4">
        <f t="shared" si="15"/>
        <v>0.16918957011980268</v>
      </c>
      <c r="M47" s="4">
        <f t="shared" si="15"/>
        <v>0.1576831505405722</v>
      </c>
      <c r="N47" s="4">
        <f t="shared" si="15"/>
        <v>0.15015714119427306</v>
      </c>
      <c r="O47" s="4">
        <f t="shared" si="15"/>
        <v>0.16569622359008485</v>
      </c>
      <c r="P47" s="4">
        <f t="shared" si="15"/>
        <v>0.1863506567675614</v>
      </c>
      <c r="Q47" s="4"/>
      <c r="R47" s="4">
        <f aca="true" t="shared" si="16" ref="R47:X52">R19/R$25</f>
        <v>0.17625376282431962</v>
      </c>
      <c r="S47" s="4">
        <f t="shared" si="16"/>
        <v>0.1790394094770999</v>
      </c>
      <c r="T47" s="4">
        <f t="shared" si="16"/>
        <v>0.16999973156524306</v>
      </c>
      <c r="U47" s="4">
        <f t="shared" si="16"/>
        <v>0.1553542455381287</v>
      </c>
      <c r="V47" s="4">
        <f t="shared" si="16"/>
        <v>0.14618677659743143</v>
      </c>
      <c r="W47" s="4">
        <f t="shared" si="16"/>
        <v>0.15495675316034596</v>
      </c>
      <c r="X47" s="4">
        <f t="shared" si="16"/>
        <v>0.17982726424298626</v>
      </c>
      <c r="Z47" s="4">
        <f aca="true" t="shared" si="17" ref="Z47:AF47">Z19/Z$25</f>
        <v>0.17049838803445908</v>
      </c>
      <c r="AA47" s="4">
        <f t="shared" si="17"/>
        <v>0.16947233497116002</v>
      </c>
      <c r="AB47" s="4">
        <f t="shared" si="17"/>
        <v>0.1652474358625568</v>
      </c>
      <c r="AC47" s="4">
        <f t="shared" si="17"/>
        <v>0.15482057113975234</v>
      </c>
      <c r="AD47" s="4">
        <f t="shared" si="17"/>
        <v>0.14531020025868605</v>
      </c>
      <c r="AE47" s="4">
        <f t="shared" si="17"/>
        <v>0.15010885756846568</v>
      </c>
      <c r="AF47" s="4">
        <f t="shared" si="17"/>
        <v>0.17364144968360207</v>
      </c>
    </row>
    <row r="48" spans="1:32" ht="12.75">
      <c r="A48" t="s">
        <v>23</v>
      </c>
      <c r="B48" s="4">
        <f t="shared" si="14"/>
        <v>0.11662945169948351</v>
      </c>
      <c r="C48" s="4">
        <f t="shared" si="14"/>
        <v>0.12527896888086462</v>
      </c>
      <c r="D48" s="4">
        <f t="shared" si="14"/>
        <v>0.14536992457069492</v>
      </c>
      <c r="E48" s="4">
        <f t="shared" si="14"/>
        <v>0.14139378673383712</v>
      </c>
      <c r="F48" s="4">
        <f t="shared" si="14"/>
        <v>0.12137185104052574</v>
      </c>
      <c r="G48" s="4">
        <f t="shared" si="14"/>
        <v>0.0937856624131134</v>
      </c>
      <c r="H48" s="4">
        <f t="shared" si="14"/>
        <v>0.11281247888021988</v>
      </c>
      <c r="I48" s="4"/>
      <c r="J48" s="4">
        <f t="shared" si="15"/>
        <v>0.1039322529662916</v>
      </c>
      <c r="K48" s="4">
        <f t="shared" si="15"/>
        <v>0.1109346424102416</v>
      </c>
      <c r="L48" s="4">
        <f t="shared" si="15"/>
        <v>0.13386892177589851</v>
      </c>
      <c r="M48" s="4">
        <f t="shared" si="15"/>
        <v>0.12376566098122634</v>
      </c>
      <c r="N48" s="4">
        <f t="shared" si="15"/>
        <v>0.11023163776044698</v>
      </c>
      <c r="O48" s="4">
        <f t="shared" si="15"/>
        <v>0.09174846115454999</v>
      </c>
      <c r="P48" s="4">
        <f t="shared" si="15"/>
        <v>0.09225442604226157</v>
      </c>
      <c r="Q48" s="4"/>
      <c r="R48" s="4">
        <f t="shared" si="16"/>
        <v>0.12933876681752093</v>
      </c>
      <c r="S48" s="4">
        <f t="shared" si="16"/>
        <v>0.13390800326967378</v>
      </c>
      <c r="T48" s="4">
        <f t="shared" si="16"/>
        <v>0.15324940273266582</v>
      </c>
      <c r="U48" s="4">
        <f t="shared" si="16"/>
        <v>0.13929826933477554</v>
      </c>
      <c r="V48" s="4">
        <f t="shared" si="16"/>
        <v>0.12652608213096558</v>
      </c>
      <c r="W48" s="4">
        <f t="shared" si="16"/>
        <v>0.10572188955422489</v>
      </c>
      <c r="X48" s="4">
        <f t="shared" si="16"/>
        <v>0.1070100472908425</v>
      </c>
      <c r="Z48" s="4">
        <f aca="true" t="shared" si="18" ref="Z48:AF48">Z20/Z$25</f>
        <v>0.12339023659778377</v>
      </c>
      <c r="AA48" s="4">
        <f t="shared" si="18"/>
        <v>0.12187566759239479</v>
      </c>
      <c r="AB48" s="4">
        <f t="shared" si="18"/>
        <v>0.13186603912179992</v>
      </c>
      <c r="AC48" s="4">
        <f t="shared" si="18"/>
        <v>0.12973843821076572</v>
      </c>
      <c r="AD48" s="4">
        <f t="shared" si="18"/>
        <v>0.12100263146157621</v>
      </c>
      <c r="AE48" s="4">
        <f t="shared" si="18"/>
        <v>0.09888850693250831</v>
      </c>
      <c r="AF48" s="4">
        <f t="shared" si="18"/>
        <v>0.09518241402975153</v>
      </c>
    </row>
    <row r="49" spans="1:32" ht="12.75">
      <c r="A49" t="s">
        <v>24</v>
      </c>
      <c r="B49" s="4">
        <f t="shared" si="14"/>
        <v>0.08552676094458353</v>
      </c>
      <c r="C49" s="4">
        <f t="shared" si="14"/>
        <v>0.08678753228516262</v>
      </c>
      <c r="D49" s="4">
        <f t="shared" si="14"/>
        <v>0.09208794735997432</v>
      </c>
      <c r="E49" s="4">
        <f t="shared" si="14"/>
        <v>0.1052896725440806</v>
      </c>
      <c r="F49" s="4">
        <f t="shared" si="14"/>
        <v>0.09296276013143483</v>
      </c>
      <c r="G49" s="4">
        <f t="shared" si="14"/>
        <v>0.06701940035273368</v>
      </c>
      <c r="H49" s="4">
        <f t="shared" si="14"/>
        <v>0.06528077105031951</v>
      </c>
      <c r="I49" s="4"/>
      <c r="J49" s="4">
        <f t="shared" si="15"/>
        <v>0.08432996013492794</v>
      </c>
      <c r="K49" s="4">
        <f t="shared" si="15"/>
        <v>0.08133602849167389</v>
      </c>
      <c r="L49" s="4">
        <f t="shared" si="15"/>
        <v>0.0899506694855532</v>
      </c>
      <c r="M49" s="4">
        <f t="shared" si="15"/>
        <v>0.1035088404043558</v>
      </c>
      <c r="N49" s="4">
        <f t="shared" si="15"/>
        <v>0.0973111395646607</v>
      </c>
      <c r="O49" s="4">
        <f t="shared" si="15"/>
        <v>0.0698719015138912</v>
      </c>
      <c r="P49" s="4">
        <f t="shared" si="15"/>
        <v>0.0602789477441462</v>
      </c>
      <c r="Q49" s="4"/>
      <c r="R49" s="4">
        <f t="shared" si="16"/>
        <v>0.06985030614543444</v>
      </c>
      <c r="S49" s="4">
        <f t="shared" si="16"/>
        <v>0.07042183745758093</v>
      </c>
      <c r="T49" s="4">
        <f t="shared" si="16"/>
        <v>0.07773870560760207</v>
      </c>
      <c r="U49" s="4">
        <f t="shared" si="16"/>
        <v>0.09376690102758248</v>
      </c>
      <c r="V49" s="4">
        <f t="shared" si="16"/>
        <v>0.08440357274985466</v>
      </c>
      <c r="W49" s="4">
        <f t="shared" si="16"/>
        <v>0.062208915502328675</v>
      </c>
      <c r="X49" s="4">
        <f t="shared" si="16"/>
        <v>0.0508832173030742</v>
      </c>
      <c r="Z49" s="4">
        <f aca="true" t="shared" si="19" ref="Z49:AF49">Z21/Z$25</f>
        <v>0.09032292162147879</v>
      </c>
      <c r="AA49" s="4">
        <f t="shared" si="19"/>
        <v>0.08639179662465285</v>
      </c>
      <c r="AB49" s="4">
        <f t="shared" si="19"/>
        <v>0.08920749789155807</v>
      </c>
      <c r="AC49" s="4">
        <f t="shared" si="19"/>
        <v>0.10550922415971696</v>
      </c>
      <c r="AD49" s="4">
        <f t="shared" si="19"/>
        <v>0.09317158021497703</v>
      </c>
      <c r="AE49" s="4">
        <f t="shared" si="19"/>
        <v>0.07218975592987281</v>
      </c>
      <c r="AF49" s="4">
        <f t="shared" si="19"/>
        <v>0.05761877775306853</v>
      </c>
    </row>
    <row r="50" spans="1:32" ht="12.75">
      <c r="A50" t="s">
        <v>25</v>
      </c>
      <c r="B50" s="4">
        <f t="shared" si="14"/>
        <v>0.07857996707039268</v>
      </c>
      <c r="C50" s="4">
        <f t="shared" si="14"/>
        <v>0.07121542666566363</v>
      </c>
      <c r="D50" s="4">
        <f t="shared" si="14"/>
        <v>0.07077515647568608</v>
      </c>
      <c r="E50" s="4">
        <f t="shared" si="14"/>
        <v>0.07636439966414778</v>
      </c>
      <c r="F50" s="4">
        <f t="shared" si="14"/>
        <v>0.08344742606790799</v>
      </c>
      <c r="G50" s="4">
        <f t="shared" si="14"/>
        <v>0.06421827990455442</v>
      </c>
      <c r="H50" s="4">
        <f t="shared" si="14"/>
        <v>0.037972426015063565</v>
      </c>
      <c r="I50" s="4"/>
      <c r="J50" s="4">
        <f t="shared" si="15"/>
        <v>0.08067369612907792</v>
      </c>
      <c r="K50" s="4">
        <f t="shared" si="15"/>
        <v>0.06923187987294253</v>
      </c>
      <c r="L50" s="4">
        <f t="shared" si="15"/>
        <v>0.07331923890063424</v>
      </c>
      <c r="M50" s="4">
        <f t="shared" si="15"/>
        <v>0.07829514851098708</v>
      </c>
      <c r="N50" s="4">
        <f t="shared" si="15"/>
        <v>0.08805726923524619</v>
      </c>
      <c r="O50" s="4">
        <f t="shared" si="15"/>
        <v>0.06845782731658626</v>
      </c>
      <c r="P50" s="4">
        <f t="shared" si="15"/>
        <v>0.037743610793832094</v>
      </c>
      <c r="Q50" s="4"/>
      <c r="R50" s="4">
        <f t="shared" si="16"/>
        <v>0.07716093625212458</v>
      </c>
      <c r="S50" s="4">
        <f t="shared" si="16"/>
        <v>0.06935671645488098</v>
      </c>
      <c r="T50" s="4">
        <f t="shared" si="16"/>
        <v>0.0689072021045285</v>
      </c>
      <c r="U50" s="4">
        <f t="shared" si="16"/>
        <v>0.07784613304488913</v>
      </c>
      <c r="V50" s="4">
        <f t="shared" si="16"/>
        <v>0.08519634268801861</v>
      </c>
      <c r="W50" s="4">
        <f t="shared" si="16"/>
        <v>0.0665335994677312</v>
      </c>
      <c r="X50" s="4">
        <f t="shared" si="16"/>
        <v>0.03671291771529031</v>
      </c>
      <c r="Z50" s="4">
        <f aca="true" t="shared" si="20" ref="Z50:AF50">Z22/Z$25</f>
        <v>0.06435530186917535</v>
      </c>
      <c r="AA50" s="4">
        <f t="shared" si="20"/>
        <v>0.05742362743003632</v>
      </c>
      <c r="AB50" s="4">
        <f t="shared" si="20"/>
        <v>0.05968931087956036</v>
      </c>
      <c r="AC50" s="4">
        <f t="shared" si="20"/>
        <v>0.06321076573161485</v>
      </c>
      <c r="AD50" s="4">
        <f t="shared" si="20"/>
        <v>0.07666919405914098</v>
      </c>
      <c r="AE50" s="4">
        <f t="shared" si="20"/>
        <v>0.061934227111263895</v>
      </c>
      <c r="AF50" s="4">
        <f t="shared" si="20"/>
        <v>0.030703233165230742</v>
      </c>
    </row>
    <row r="51" spans="1:32" ht="12.75">
      <c r="A51" t="s">
        <v>26</v>
      </c>
      <c r="B51" s="4">
        <f t="shared" si="14"/>
        <v>0.07564787874687055</v>
      </c>
      <c r="C51" s="4">
        <f t="shared" si="14"/>
        <v>0.06406880814463753</v>
      </c>
      <c r="D51" s="4">
        <f t="shared" si="14"/>
        <v>0.05427700208634248</v>
      </c>
      <c r="E51" s="4">
        <f t="shared" si="14"/>
        <v>0.05037783375314862</v>
      </c>
      <c r="F51" s="4">
        <f t="shared" si="14"/>
        <v>0.05086254107338445</v>
      </c>
      <c r="G51" s="4">
        <f t="shared" si="14"/>
        <v>0.044506691565515094</v>
      </c>
      <c r="H51" s="4">
        <f t="shared" si="14"/>
        <v>0.02287225255126944</v>
      </c>
      <c r="I51" s="4"/>
      <c r="J51" s="4">
        <f t="shared" si="15"/>
        <v>0.06694501450711203</v>
      </c>
      <c r="K51" s="4">
        <f t="shared" si="15"/>
        <v>0.05707960342670132</v>
      </c>
      <c r="L51" s="4">
        <f t="shared" si="15"/>
        <v>0.052487667371388304</v>
      </c>
      <c r="M51" s="4">
        <f t="shared" si="15"/>
        <v>0.051481206822528394</v>
      </c>
      <c r="N51" s="4">
        <f t="shared" si="15"/>
        <v>0.05313700384122919</v>
      </c>
      <c r="O51" s="4">
        <f t="shared" si="15"/>
        <v>0.04841124604891033</v>
      </c>
      <c r="P51" s="4">
        <f t="shared" si="15"/>
        <v>0.02177505711022273</v>
      </c>
      <c r="Q51" s="4"/>
      <c r="R51" s="4">
        <f t="shared" si="16"/>
        <v>0.06763868695349456</v>
      </c>
      <c r="S51" s="4">
        <f t="shared" si="16"/>
        <v>0.057739466448688416</v>
      </c>
      <c r="T51" s="4">
        <f t="shared" si="16"/>
        <v>0.05068048210882345</v>
      </c>
      <c r="U51" s="4">
        <f t="shared" si="16"/>
        <v>0.05225797728501893</v>
      </c>
      <c r="V51" s="4">
        <f t="shared" si="16"/>
        <v>0.053802653136726386</v>
      </c>
      <c r="W51" s="4">
        <f t="shared" si="16"/>
        <v>0.049434464404524286</v>
      </c>
      <c r="X51" s="4">
        <f t="shared" si="16"/>
        <v>0.021564420740158054</v>
      </c>
      <c r="Z51" s="4">
        <f aca="true" t="shared" si="21" ref="Z51:AF51">Z23/Z$25</f>
        <v>0.06562373377023765</v>
      </c>
      <c r="AA51" s="4">
        <f t="shared" si="21"/>
        <v>0.05503097628711814</v>
      </c>
      <c r="AB51" s="4">
        <f t="shared" si="21"/>
        <v>0.04986805234377126</v>
      </c>
      <c r="AC51" s="4">
        <f t="shared" si="21"/>
        <v>0.049595653272681325</v>
      </c>
      <c r="AD51" s="4">
        <f t="shared" si="21"/>
        <v>0.05325364613531957</v>
      </c>
      <c r="AE51" s="4">
        <f t="shared" si="21"/>
        <v>0.05030365532256216</v>
      </c>
      <c r="AF51" s="4">
        <f t="shared" si="21"/>
        <v>0.021422917907110765</v>
      </c>
    </row>
    <row r="52" spans="1:32" ht="12.75">
      <c r="A52" t="s">
        <v>27</v>
      </c>
      <c r="B52" s="4">
        <f t="shared" si="14"/>
        <v>0.1880821886911609</v>
      </c>
      <c r="C52" s="4">
        <f t="shared" si="14"/>
        <v>0.21720705133027407</v>
      </c>
      <c r="D52" s="4">
        <f t="shared" si="14"/>
        <v>0.23328518696838388</v>
      </c>
      <c r="E52" s="4">
        <f t="shared" si="14"/>
        <v>0.22703610411418976</v>
      </c>
      <c r="F52" s="4">
        <f t="shared" si="14"/>
        <v>0.21673055859802848</v>
      </c>
      <c r="G52" s="4">
        <f t="shared" si="14"/>
        <v>0.17532939101566553</v>
      </c>
      <c r="H52" s="4">
        <f t="shared" si="14"/>
        <v>0.045772664809377556</v>
      </c>
      <c r="I52" s="4"/>
      <c r="J52" s="4">
        <f t="shared" si="15"/>
        <v>0.1825301346920482</v>
      </c>
      <c r="K52" s="4">
        <f t="shared" si="15"/>
        <v>0.2172249494657811</v>
      </c>
      <c r="L52" s="4">
        <f t="shared" si="15"/>
        <v>0.23185341789992953</v>
      </c>
      <c r="M52" s="4">
        <f t="shared" si="15"/>
        <v>0.23484641505015416</v>
      </c>
      <c r="N52" s="4">
        <f t="shared" si="15"/>
        <v>0.21871726225119312</v>
      </c>
      <c r="O52" s="4">
        <f t="shared" si="15"/>
        <v>0.18790550657128596</v>
      </c>
      <c r="P52" s="4">
        <f t="shared" si="15"/>
        <v>0.046373500856653344</v>
      </c>
      <c r="Q52" s="4"/>
      <c r="R52" s="4">
        <f t="shared" si="16"/>
        <v>0.17101140622120287</v>
      </c>
      <c r="S52" s="4">
        <f t="shared" si="16"/>
        <v>0.21225632260781255</v>
      </c>
      <c r="T52" s="4">
        <f t="shared" si="16"/>
        <v>0.23488041231578666</v>
      </c>
      <c r="U52" s="4">
        <f t="shared" si="16"/>
        <v>0.24097485127095727</v>
      </c>
      <c r="V52" s="4">
        <f t="shared" si="16"/>
        <v>0.23217588922361398</v>
      </c>
      <c r="W52" s="4">
        <f t="shared" si="16"/>
        <v>0.19314703925482368</v>
      </c>
      <c r="X52" s="4">
        <f t="shared" si="16"/>
        <v>0.04756972199359001</v>
      </c>
      <c r="Z52" s="4">
        <f aca="true" t="shared" si="22" ref="Z52:AF52">Z24/Z$25</f>
        <v>0.15194757148142277</v>
      </c>
      <c r="AA52" s="4">
        <f t="shared" si="22"/>
        <v>0.19403973509933775</v>
      </c>
      <c r="AB52" s="4">
        <f t="shared" si="22"/>
        <v>0.22218897080828143</v>
      </c>
      <c r="AC52" s="4">
        <f t="shared" si="22"/>
        <v>0.23341546626231993</v>
      </c>
      <c r="AD52" s="4">
        <f t="shared" si="22"/>
        <v>0.23246063957896615</v>
      </c>
      <c r="AE52" s="4">
        <f t="shared" si="22"/>
        <v>0.19989687177724305</v>
      </c>
      <c r="AF52" s="4">
        <f t="shared" si="22"/>
        <v>0.044917427273111314</v>
      </c>
    </row>
    <row r="54" spans="1:32" ht="12.75">
      <c r="A54" t="s">
        <v>14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8" ht="12.75">
      <c r="B58" t="s">
        <v>81</v>
      </c>
    </row>
    <row r="60" ht="12.75">
      <c r="D60" t="s">
        <v>83</v>
      </c>
    </row>
    <row r="61" spans="1:12" ht="12.75">
      <c r="A61" t="s">
        <v>84</v>
      </c>
      <c r="B61">
        <v>1946</v>
      </c>
      <c r="C61">
        <v>1941</v>
      </c>
      <c r="D61">
        <v>1936</v>
      </c>
      <c r="E61">
        <v>1931</v>
      </c>
      <c r="F61">
        <v>1926</v>
      </c>
      <c r="G61">
        <v>1921</v>
      </c>
      <c r="H61">
        <v>1916</v>
      </c>
      <c r="I61">
        <v>1911</v>
      </c>
      <c r="J61">
        <v>1906</v>
      </c>
      <c r="L61" t="s">
        <v>85</v>
      </c>
    </row>
    <row r="62" spans="1:12" ht="12.75">
      <c r="A62">
        <v>60</v>
      </c>
      <c r="B62" s="4">
        <f>Z45</f>
        <v>0.3338618466254426</v>
      </c>
      <c r="C62" s="4">
        <f>R45</f>
        <v>0.30874613478590296</v>
      </c>
      <c r="D62" s="4">
        <f>J45</f>
        <v>0.3080933172929493</v>
      </c>
      <c r="E62" s="4">
        <f>B45</f>
        <v>0.30712497462615873</v>
      </c>
      <c r="F62" s="4"/>
      <c r="G62" s="4"/>
      <c r="H62" s="4"/>
      <c r="I62" s="4"/>
      <c r="J62" s="4"/>
      <c r="K62" s="4"/>
      <c r="L62">
        <f>(H45+P45+X45+AF45)/4</f>
        <v>0.5581146599616214</v>
      </c>
    </row>
    <row r="63" spans="1:12" ht="12.75">
      <c r="A63">
        <v>65</v>
      </c>
      <c r="C63" s="4">
        <f>AA45</f>
        <v>0.31576586199530016</v>
      </c>
      <c r="D63" s="4">
        <f>S45</f>
        <v>0.27727824428426345</v>
      </c>
      <c r="E63" s="4">
        <f>K45</f>
        <v>0.27562806814900376</v>
      </c>
      <c r="F63" s="4">
        <f>C45</f>
        <v>0.2702424835126257</v>
      </c>
      <c r="G63" s="4"/>
      <c r="H63" s="4"/>
      <c r="I63" s="4"/>
      <c r="J63" s="4"/>
      <c r="L63">
        <f>L62</f>
        <v>0.5581146599616214</v>
      </c>
    </row>
    <row r="64" spans="1:12" ht="12.75">
      <c r="A64">
        <v>70</v>
      </c>
      <c r="D64" s="4">
        <f>T45</f>
        <v>0.24454406356535044</v>
      </c>
      <c r="E64" s="4">
        <f>T45</f>
        <v>0.24454406356535044</v>
      </c>
      <c r="F64" s="4">
        <f>L45</f>
        <v>0.24933051444679352</v>
      </c>
      <c r="G64" s="4">
        <f>D45</f>
        <v>0.24801797464291447</v>
      </c>
      <c r="H64" s="4"/>
      <c r="I64" s="4"/>
      <c r="J64" s="4"/>
      <c r="L64">
        <f>L63</f>
        <v>0.5581146599616214</v>
      </c>
    </row>
    <row r="65" spans="1:12" ht="12.75">
      <c r="A65">
        <v>75</v>
      </c>
      <c r="E65" s="4">
        <f>AC45</f>
        <v>0.26370988122314887</v>
      </c>
      <c r="F65" s="4">
        <f>U45</f>
        <v>0.24050162249864793</v>
      </c>
      <c r="G65" s="4">
        <f>M52</f>
        <v>0.23484641505015416</v>
      </c>
      <c r="H65" s="4">
        <f>E45</f>
        <v>0.253904282115869</v>
      </c>
      <c r="I65" s="4"/>
      <c r="J65" s="4"/>
      <c r="L65">
        <f>L64</f>
        <v>0.5581146599616214</v>
      </c>
    </row>
    <row r="66" spans="1:12" ht="12.75">
      <c r="A66">
        <v>80</v>
      </c>
      <c r="E66" s="4"/>
      <c r="F66" s="4">
        <f>AD45</f>
        <v>0.278132108291334</v>
      </c>
      <c r="G66" s="4">
        <f>V45</f>
        <v>0.27170868347338933</v>
      </c>
      <c r="H66" s="4">
        <f>N45</f>
        <v>0.2823885461529508</v>
      </c>
      <c r="I66" s="4">
        <f>F45</f>
        <v>0.29778203723986857</v>
      </c>
      <c r="L66">
        <f>L65</f>
        <v>0.5581146599616214</v>
      </c>
    </row>
    <row r="67" spans="1:12" ht="12.75">
      <c r="A67" s="52" t="s">
        <v>82</v>
      </c>
      <c r="B67" s="52"/>
      <c r="C67" s="52"/>
      <c r="D67" s="52"/>
      <c r="E67" s="4"/>
      <c r="G67" s="4">
        <f>W45</f>
        <v>0.3679973386560213</v>
      </c>
      <c r="H67" s="4">
        <f>W45</f>
        <v>0.3679973386560213</v>
      </c>
      <c r="I67" s="4">
        <f>O52</f>
        <v>0.18790550657128596</v>
      </c>
      <c r="J67" s="4">
        <f>G45</f>
        <v>0.4056437389770723</v>
      </c>
      <c r="L67">
        <f>L66</f>
        <v>0.5581146599616214</v>
      </c>
    </row>
    <row r="71" ht="12.75">
      <c r="B71" t="s">
        <v>86</v>
      </c>
    </row>
    <row r="72" spans="1:32" s="6" customFormat="1" ht="12.75">
      <c r="A72" s="6" t="s">
        <v>7</v>
      </c>
      <c r="B72" s="14" t="s">
        <v>8</v>
      </c>
      <c r="C72" s="6" t="s">
        <v>9</v>
      </c>
      <c r="D72" s="6" t="s">
        <v>10</v>
      </c>
      <c r="E72" s="6" t="s">
        <v>11</v>
      </c>
      <c r="F72" s="6" t="s">
        <v>12</v>
      </c>
      <c r="G72" s="6" t="s">
        <v>13</v>
      </c>
      <c r="H72" s="15" t="s">
        <v>14</v>
      </c>
      <c r="J72" s="14" t="s">
        <v>8</v>
      </c>
      <c r="K72" s="6" t="s">
        <v>9</v>
      </c>
      <c r="L72" s="6" t="s">
        <v>10</v>
      </c>
      <c r="M72" s="6" t="s">
        <v>11</v>
      </c>
      <c r="N72" s="6" t="s">
        <v>12</v>
      </c>
      <c r="O72" s="6" t="s">
        <v>13</v>
      </c>
      <c r="P72" s="15" t="s">
        <v>14</v>
      </c>
      <c r="R72" s="14" t="s">
        <v>8</v>
      </c>
      <c r="S72" s="6" t="s">
        <v>9</v>
      </c>
      <c r="T72" s="6" t="s">
        <v>10</v>
      </c>
      <c r="U72" s="6" t="s">
        <v>11</v>
      </c>
      <c r="V72" s="6" t="s">
        <v>12</v>
      </c>
      <c r="W72" s="6" t="s">
        <v>13</v>
      </c>
      <c r="X72" s="15" t="s">
        <v>14</v>
      </c>
      <c r="Z72" s="14" t="s">
        <v>8</v>
      </c>
      <c r="AA72" s="6" t="s">
        <v>9</v>
      </c>
      <c r="AB72" s="6" t="s">
        <v>10</v>
      </c>
      <c r="AC72" s="6" t="s">
        <v>11</v>
      </c>
      <c r="AD72" s="6" t="s">
        <v>12</v>
      </c>
      <c r="AE72" s="6" t="s">
        <v>13</v>
      </c>
      <c r="AF72" s="15" t="s">
        <v>14</v>
      </c>
    </row>
    <row r="74" spans="1:31" ht="12.75">
      <c r="A74" t="s">
        <v>30</v>
      </c>
      <c r="B74" s="4">
        <f aca="true" t="shared" si="23" ref="B74:G74">+B75+B45</f>
        <v>1</v>
      </c>
      <c r="C74" s="4">
        <f t="shared" si="23"/>
        <v>1</v>
      </c>
      <c r="D74" s="4">
        <f t="shared" si="23"/>
        <v>1</v>
      </c>
      <c r="E74" s="4">
        <f t="shared" si="23"/>
        <v>1</v>
      </c>
      <c r="F74" s="4">
        <f t="shared" si="23"/>
        <v>1</v>
      </c>
      <c r="G74" s="4">
        <f t="shared" si="23"/>
        <v>0.9999999999999999</v>
      </c>
      <c r="H74" s="4"/>
      <c r="J74" s="4">
        <f aca="true" t="shared" si="24" ref="J74:O74">+J75+J45</f>
        <v>1</v>
      </c>
      <c r="K74" s="4">
        <f t="shared" si="24"/>
        <v>1</v>
      </c>
      <c r="L74" s="4">
        <f t="shared" si="24"/>
        <v>1</v>
      </c>
      <c r="M74" s="4">
        <f t="shared" si="24"/>
        <v>1</v>
      </c>
      <c r="N74" s="4">
        <f t="shared" si="24"/>
        <v>1</v>
      </c>
      <c r="O74" s="4">
        <f t="shared" si="24"/>
        <v>1</v>
      </c>
      <c r="P74" s="4"/>
      <c r="R74" s="4">
        <f aca="true" t="shared" si="25" ref="R74:W74">+R75+R45</f>
        <v>1</v>
      </c>
      <c r="S74" s="4">
        <f t="shared" si="25"/>
        <v>1</v>
      </c>
      <c r="T74" s="4">
        <f t="shared" si="25"/>
        <v>1</v>
      </c>
      <c r="U74" s="4">
        <f t="shared" si="25"/>
        <v>1</v>
      </c>
      <c r="V74" s="4">
        <f t="shared" si="25"/>
        <v>1</v>
      </c>
      <c r="W74" s="4">
        <f t="shared" si="25"/>
        <v>1</v>
      </c>
      <c r="Z74" s="4">
        <f aca="true" t="shared" si="26" ref="Z74:AE74">+Z75+Z45</f>
        <v>1</v>
      </c>
      <c r="AA74" s="4">
        <f t="shared" si="26"/>
        <v>1</v>
      </c>
      <c r="AB74" s="4">
        <f t="shared" si="26"/>
        <v>1</v>
      </c>
      <c r="AC74" s="4">
        <f t="shared" si="26"/>
        <v>1</v>
      </c>
      <c r="AD74" s="4">
        <f t="shared" si="26"/>
        <v>1</v>
      </c>
      <c r="AE74" s="4">
        <f t="shared" si="26"/>
        <v>1</v>
      </c>
    </row>
    <row r="75" spans="1:31" ht="12.75">
      <c r="A75" t="s">
        <v>22</v>
      </c>
      <c r="B75" s="4">
        <f aca="true" t="shared" si="27" ref="B75:G79">+B76+B47</f>
        <v>0.6928750253738413</v>
      </c>
      <c r="C75" s="4">
        <f t="shared" si="27"/>
        <v>0.7297575164873743</v>
      </c>
      <c r="D75" s="4">
        <f t="shared" si="27"/>
        <v>0.7519820253570855</v>
      </c>
      <c r="E75" s="4">
        <f t="shared" si="27"/>
        <v>0.746095717884131</v>
      </c>
      <c r="F75" s="4">
        <f t="shared" si="27"/>
        <v>0.7022179627601315</v>
      </c>
      <c r="G75" s="4">
        <f t="shared" si="27"/>
        <v>0.5943562610229276</v>
      </c>
      <c r="H75" s="4"/>
      <c r="J75" s="4">
        <f aca="true" t="shared" si="28" ref="J75:O79">+J76+J47</f>
        <v>0.6919066827070507</v>
      </c>
      <c r="K75" s="4">
        <f t="shared" si="28"/>
        <v>0.7243719318509964</v>
      </c>
      <c r="L75" s="4">
        <f t="shared" si="28"/>
        <v>0.7506694855532066</v>
      </c>
      <c r="M75" s="4">
        <f t="shared" si="28"/>
        <v>0.7495804223098239</v>
      </c>
      <c r="N75" s="4">
        <f t="shared" si="28"/>
        <v>0.7176114538470493</v>
      </c>
      <c r="O75" s="4">
        <f t="shared" si="28"/>
        <v>0.6320911661953086</v>
      </c>
      <c r="P75" s="4"/>
      <c r="R75" s="4">
        <f aca="true" t="shared" si="29" ref="R75:W79">+R76+R47</f>
        <v>0.691253865214097</v>
      </c>
      <c r="S75" s="4">
        <f t="shared" si="29"/>
        <v>0.7227217557157366</v>
      </c>
      <c r="T75" s="4">
        <f t="shared" si="29"/>
        <v>0.7554559364346496</v>
      </c>
      <c r="U75" s="4">
        <f t="shared" si="29"/>
        <v>0.7594983775013521</v>
      </c>
      <c r="V75" s="4">
        <f t="shared" si="29"/>
        <v>0.7282913165266106</v>
      </c>
      <c r="W75" s="4">
        <f t="shared" si="29"/>
        <v>0.6320026613439786</v>
      </c>
      <c r="Z75" s="4">
        <f aca="true" t="shared" si="30" ref="Z75:AE79">+Z76+Z47</f>
        <v>0.6661381533745574</v>
      </c>
      <c r="AA75" s="4">
        <f t="shared" si="30"/>
        <v>0.6842341380046999</v>
      </c>
      <c r="AB75" s="4">
        <f t="shared" si="30"/>
        <v>0.7180673069075278</v>
      </c>
      <c r="AC75" s="4">
        <f t="shared" si="30"/>
        <v>0.7362901187768511</v>
      </c>
      <c r="AD75" s="4">
        <f t="shared" si="30"/>
        <v>0.7218678917086659</v>
      </c>
      <c r="AE75" s="4">
        <f t="shared" si="30"/>
        <v>0.6333218746419159</v>
      </c>
    </row>
    <row r="76" spans="1:31" ht="12.75">
      <c r="A76" t="s">
        <v>23</v>
      </c>
      <c r="B76" s="4">
        <f t="shared" si="27"/>
        <v>0.5444662471524911</v>
      </c>
      <c r="C76" s="4">
        <f t="shared" si="27"/>
        <v>0.5645577873066024</v>
      </c>
      <c r="D76" s="4">
        <f t="shared" si="27"/>
        <v>0.5957952174610817</v>
      </c>
      <c r="E76" s="4">
        <f t="shared" si="27"/>
        <v>0.6004617968094039</v>
      </c>
      <c r="F76" s="4">
        <f t="shared" si="27"/>
        <v>0.5653751369112815</v>
      </c>
      <c r="G76" s="4">
        <f t="shared" si="27"/>
        <v>0.44485942525158206</v>
      </c>
      <c r="H76" s="4"/>
      <c r="J76" s="4">
        <f t="shared" si="28"/>
        <v>0.5184110584294577</v>
      </c>
      <c r="K76" s="4">
        <f t="shared" si="28"/>
        <v>0.5358071036673405</v>
      </c>
      <c r="L76" s="4">
        <f t="shared" si="28"/>
        <v>0.5814799154334038</v>
      </c>
      <c r="M76" s="4">
        <f t="shared" si="28"/>
        <v>0.5918972717692518</v>
      </c>
      <c r="N76" s="4">
        <f t="shared" si="28"/>
        <v>0.5674543126527762</v>
      </c>
      <c r="O76" s="4">
        <f t="shared" si="28"/>
        <v>0.4663949426052238</v>
      </c>
      <c r="P76" s="4"/>
      <c r="R76" s="4">
        <f t="shared" si="29"/>
        <v>0.5150001023897774</v>
      </c>
      <c r="S76" s="4">
        <f t="shared" si="29"/>
        <v>0.5436823462386366</v>
      </c>
      <c r="T76" s="4">
        <f t="shared" si="29"/>
        <v>0.5854562048694065</v>
      </c>
      <c r="U76" s="4">
        <f t="shared" si="29"/>
        <v>0.6041441319632234</v>
      </c>
      <c r="V76" s="4">
        <f t="shared" si="29"/>
        <v>0.5821045399291792</v>
      </c>
      <c r="W76" s="4">
        <f t="shared" si="29"/>
        <v>0.47704590818363274</v>
      </c>
      <c r="Z76" s="4">
        <f t="shared" si="30"/>
        <v>0.4956397653400983</v>
      </c>
      <c r="AA76" s="4">
        <f t="shared" si="30"/>
        <v>0.5147618030335399</v>
      </c>
      <c r="AB76" s="4">
        <f t="shared" si="30"/>
        <v>0.5528198710449711</v>
      </c>
      <c r="AC76" s="4">
        <f t="shared" si="30"/>
        <v>0.5814695476370988</v>
      </c>
      <c r="AD76" s="4">
        <f t="shared" si="30"/>
        <v>0.5765576914499799</v>
      </c>
      <c r="AE76" s="4">
        <f t="shared" si="30"/>
        <v>0.4832130170734502</v>
      </c>
    </row>
    <row r="77" spans="1:31" ht="12.75">
      <c r="A77" t="s">
        <v>24</v>
      </c>
      <c r="B77" s="4">
        <f t="shared" si="27"/>
        <v>0.4278367954530077</v>
      </c>
      <c r="C77" s="4">
        <f t="shared" si="27"/>
        <v>0.43927881842573785</v>
      </c>
      <c r="D77" s="4">
        <f t="shared" si="27"/>
        <v>0.45042529289038674</v>
      </c>
      <c r="E77" s="4">
        <f t="shared" si="27"/>
        <v>0.45906801007556675</v>
      </c>
      <c r="F77" s="4">
        <f t="shared" si="27"/>
        <v>0.44400328587075577</v>
      </c>
      <c r="G77" s="4">
        <f t="shared" si="27"/>
        <v>0.3510737628384687</v>
      </c>
      <c r="H77" s="4"/>
      <c r="J77" s="4">
        <f t="shared" si="28"/>
        <v>0.4144788054631661</v>
      </c>
      <c r="K77" s="4">
        <f t="shared" si="28"/>
        <v>0.4248724612570989</v>
      </c>
      <c r="L77" s="4">
        <f t="shared" si="28"/>
        <v>0.4476109936575053</v>
      </c>
      <c r="M77" s="4">
        <f t="shared" si="28"/>
        <v>0.46813161078802545</v>
      </c>
      <c r="N77" s="4">
        <f t="shared" si="28"/>
        <v>0.4572226748923292</v>
      </c>
      <c r="O77" s="4">
        <f t="shared" si="28"/>
        <v>0.3746464814506738</v>
      </c>
      <c r="P77" s="4"/>
      <c r="R77" s="4">
        <f t="shared" si="29"/>
        <v>0.38566133557225646</v>
      </c>
      <c r="S77" s="4">
        <f t="shared" si="29"/>
        <v>0.40977434296896287</v>
      </c>
      <c r="T77" s="4">
        <f t="shared" si="29"/>
        <v>0.4322068021367407</v>
      </c>
      <c r="U77" s="4">
        <f t="shared" si="29"/>
        <v>0.46484586262844785</v>
      </c>
      <c r="V77" s="4">
        <f t="shared" si="29"/>
        <v>0.45557845779821365</v>
      </c>
      <c r="W77" s="4">
        <f t="shared" si="29"/>
        <v>0.37132401862940784</v>
      </c>
      <c r="Z77" s="4">
        <f t="shared" si="30"/>
        <v>0.37224952874231454</v>
      </c>
      <c r="AA77" s="4">
        <f t="shared" si="30"/>
        <v>0.3928861354411451</v>
      </c>
      <c r="AB77" s="4">
        <f t="shared" si="30"/>
        <v>0.42095383192317115</v>
      </c>
      <c r="AC77" s="4">
        <f t="shared" si="30"/>
        <v>0.4517311094263331</v>
      </c>
      <c r="AD77" s="4">
        <f t="shared" si="30"/>
        <v>0.4555550599884037</v>
      </c>
      <c r="AE77" s="4">
        <f t="shared" si="30"/>
        <v>0.38432451014094193</v>
      </c>
    </row>
    <row r="78" spans="1:31" ht="12.75">
      <c r="A78" t="s">
        <v>25</v>
      </c>
      <c r="B78" s="4">
        <f t="shared" si="27"/>
        <v>0.3423100345084241</v>
      </c>
      <c r="C78" s="4">
        <f t="shared" si="27"/>
        <v>0.35249128614057523</v>
      </c>
      <c r="D78" s="4">
        <f t="shared" si="27"/>
        <v>0.3583373455304124</v>
      </c>
      <c r="E78" s="4">
        <f t="shared" si="27"/>
        <v>0.35377833753148613</v>
      </c>
      <c r="F78" s="4">
        <f t="shared" si="27"/>
        <v>0.35104052573932093</v>
      </c>
      <c r="G78" s="4">
        <f t="shared" si="27"/>
        <v>0.284054362485735</v>
      </c>
      <c r="H78" s="4"/>
      <c r="J78" s="4">
        <f t="shared" si="28"/>
        <v>0.3301488453282382</v>
      </c>
      <c r="K78" s="4">
        <f t="shared" si="28"/>
        <v>0.343536432765425</v>
      </c>
      <c r="L78" s="4">
        <f t="shared" si="28"/>
        <v>0.3576603241719521</v>
      </c>
      <c r="M78" s="4">
        <f t="shared" si="28"/>
        <v>0.36462277038366964</v>
      </c>
      <c r="N78" s="4">
        <f t="shared" si="28"/>
        <v>0.3599115353276685</v>
      </c>
      <c r="O78" s="4">
        <f t="shared" si="28"/>
        <v>0.3047745799367826</v>
      </c>
      <c r="P78" s="4"/>
      <c r="R78" s="4">
        <f t="shared" si="29"/>
        <v>0.31581102942682204</v>
      </c>
      <c r="S78" s="4">
        <f t="shared" si="29"/>
        <v>0.33935250551138196</v>
      </c>
      <c r="T78" s="4">
        <f t="shared" si="29"/>
        <v>0.3544680965291386</v>
      </c>
      <c r="U78" s="4">
        <f t="shared" si="29"/>
        <v>0.37107896160086534</v>
      </c>
      <c r="V78" s="4">
        <f t="shared" si="29"/>
        <v>0.371174885048359</v>
      </c>
      <c r="W78" s="4">
        <f t="shared" si="29"/>
        <v>0.3091151031270792</v>
      </c>
      <c r="Z78" s="4">
        <f t="shared" si="30"/>
        <v>0.2819266071208357</v>
      </c>
      <c r="AA78" s="4">
        <f t="shared" si="30"/>
        <v>0.30649433881649224</v>
      </c>
      <c r="AB78" s="4">
        <f t="shared" si="30"/>
        <v>0.3317463340316131</v>
      </c>
      <c r="AC78" s="4">
        <f t="shared" si="30"/>
        <v>0.3462218852666161</v>
      </c>
      <c r="AD78" s="4">
        <f t="shared" si="30"/>
        <v>0.36238347977342666</v>
      </c>
      <c r="AE78" s="4">
        <f t="shared" si="30"/>
        <v>0.3121347542110691</v>
      </c>
    </row>
    <row r="79" spans="1:31" ht="12.75">
      <c r="A79" t="s">
        <v>26</v>
      </c>
      <c r="B79" s="4">
        <f t="shared" si="27"/>
        <v>0.26373006743803146</v>
      </c>
      <c r="C79" s="4">
        <f t="shared" si="27"/>
        <v>0.2812758594749116</v>
      </c>
      <c r="D79" s="4">
        <f t="shared" si="27"/>
        <v>0.28756218905472636</v>
      </c>
      <c r="E79" s="4">
        <f t="shared" si="27"/>
        <v>0.27741393786733837</v>
      </c>
      <c r="F79" s="4">
        <f t="shared" si="27"/>
        <v>0.2675930996714129</v>
      </c>
      <c r="G79" s="4">
        <f t="shared" si="27"/>
        <v>0.21983608258118062</v>
      </c>
      <c r="H79" s="4"/>
      <c r="J79" s="4">
        <f t="shared" si="28"/>
        <v>0.24947514919916025</v>
      </c>
      <c r="K79" s="4">
        <f t="shared" si="28"/>
        <v>0.27430455289248246</v>
      </c>
      <c r="L79" s="4">
        <f t="shared" si="28"/>
        <v>0.28434108527131785</v>
      </c>
      <c r="M79" s="4">
        <f t="shared" si="28"/>
        <v>0.28632762187268257</v>
      </c>
      <c r="N79" s="4">
        <f t="shared" si="28"/>
        <v>0.2718542660924223</v>
      </c>
      <c r="O79" s="4">
        <f t="shared" si="28"/>
        <v>0.2363167526201963</v>
      </c>
      <c r="P79" s="4"/>
      <c r="R79" s="4">
        <f t="shared" si="29"/>
        <v>0.23865009317469743</v>
      </c>
      <c r="S79" s="4">
        <f t="shared" si="29"/>
        <v>0.26999578905650096</v>
      </c>
      <c r="T79" s="4">
        <f t="shared" si="29"/>
        <v>0.2855608944246101</v>
      </c>
      <c r="U79" s="4">
        <f t="shared" si="29"/>
        <v>0.2932328285559762</v>
      </c>
      <c r="V79" s="4">
        <f t="shared" si="29"/>
        <v>0.28597854236034037</v>
      </c>
      <c r="W79" s="4">
        <f t="shared" si="29"/>
        <v>0.24258150365934797</v>
      </c>
      <c r="Z79" s="4">
        <f t="shared" si="30"/>
        <v>0.2175713052516604</v>
      </c>
      <c r="AA79" s="4">
        <f t="shared" si="30"/>
        <v>0.2490707113864559</v>
      </c>
      <c r="AB79" s="4">
        <f t="shared" si="30"/>
        <v>0.2720570231520527</v>
      </c>
      <c r="AC79" s="4">
        <f t="shared" si="30"/>
        <v>0.28301111953500124</v>
      </c>
      <c r="AD79" s="4">
        <f t="shared" si="30"/>
        <v>0.2857142857142857</v>
      </c>
      <c r="AE79" s="4">
        <f t="shared" si="30"/>
        <v>0.2502005270998052</v>
      </c>
    </row>
    <row r="80" spans="1:31" ht="12.75">
      <c r="A80" t="s">
        <v>27</v>
      </c>
      <c r="B80" s="4">
        <f aca="true" t="shared" si="31" ref="B80:G80">+B52</f>
        <v>0.1880821886911609</v>
      </c>
      <c r="C80" s="4">
        <f t="shared" si="31"/>
        <v>0.21720705133027407</v>
      </c>
      <c r="D80" s="4">
        <f t="shared" si="31"/>
        <v>0.23328518696838388</v>
      </c>
      <c r="E80" s="4">
        <f t="shared" si="31"/>
        <v>0.22703610411418976</v>
      </c>
      <c r="F80" s="4">
        <f t="shared" si="31"/>
        <v>0.21673055859802848</v>
      </c>
      <c r="G80" s="4">
        <f t="shared" si="31"/>
        <v>0.17532939101566553</v>
      </c>
      <c r="H80" s="4"/>
      <c r="J80" s="4">
        <f aca="true" t="shared" si="32" ref="J80:O80">+J52</f>
        <v>0.1825301346920482</v>
      </c>
      <c r="K80" s="4">
        <f t="shared" si="32"/>
        <v>0.2172249494657811</v>
      </c>
      <c r="L80" s="4">
        <f t="shared" si="32"/>
        <v>0.23185341789992953</v>
      </c>
      <c r="M80" s="4">
        <f t="shared" si="32"/>
        <v>0.23484641505015416</v>
      </c>
      <c r="N80" s="4">
        <f t="shared" si="32"/>
        <v>0.21871726225119312</v>
      </c>
      <c r="O80" s="4">
        <f t="shared" si="32"/>
        <v>0.18790550657128596</v>
      </c>
      <c r="P80" s="4"/>
      <c r="R80" s="4">
        <f aca="true" t="shared" si="33" ref="R80:W80">+R52</f>
        <v>0.17101140622120287</v>
      </c>
      <c r="S80" s="4">
        <f t="shared" si="33"/>
        <v>0.21225632260781255</v>
      </c>
      <c r="T80" s="4">
        <f t="shared" si="33"/>
        <v>0.23488041231578666</v>
      </c>
      <c r="U80" s="4">
        <f t="shared" si="33"/>
        <v>0.24097485127095727</v>
      </c>
      <c r="V80" s="4">
        <f t="shared" si="33"/>
        <v>0.23217588922361398</v>
      </c>
      <c r="W80" s="4">
        <f t="shared" si="33"/>
        <v>0.19314703925482368</v>
      </c>
      <c r="Z80" s="4">
        <f aca="true" t="shared" si="34" ref="Z80:AE80">+Z52</f>
        <v>0.15194757148142277</v>
      </c>
      <c r="AA80" s="4">
        <f t="shared" si="34"/>
        <v>0.19403973509933775</v>
      </c>
      <c r="AB80" s="4">
        <f t="shared" si="34"/>
        <v>0.22218897080828143</v>
      </c>
      <c r="AC80" s="4">
        <f t="shared" si="34"/>
        <v>0.23341546626231993</v>
      </c>
      <c r="AD80" s="4">
        <f t="shared" si="34"/>
        <v>0.23246063957896615</v>
      </c>
      <c r="AE80" s="4">
        <f t="shared" si="34"/>
        <v>0.19989687177724305</v>
      </c>
    </row>
    <row r="82" ht="12.75">
      <c r="B82" t="s">
        <v>101</v>
      </c>
    </row>
    <row r="83" ht="12.75">
      <c r="B83" t="s">
        <v>103</v>
      </c>
    </row>
    <row r="84" spans="2:18" ht="12.75">
      <c r="B84" t="s">
        <v>102</v>
      </c>
      <c r="G84" t="s">
        <v>104</v>
      </c>
      <c r="L84" t="s">
        <v>105</v>
      </c>
      <c r="R84" t="s">
        <v>107</v>
      </c>
    </row>
    <row r="85" spans="2:24" ht="12.75">
      <c r="B85" s="57" t="s">
        <v>88</v>
      </c>
      <c r="C85" s="58" t="s">
        <v>91</v>
      </c>
      <c r="D85" s="58" t="s">
        <v>92</v>
      </c>
      <c r="E85" s="57" t="s">
        <v>95</v>
      </c>
      <c r="G85" s="58" t="s">
        <v>89</v>
      </c>
      <c r="H85" s="57" t="s">
        <v>96</v>
      </c>
      <c r="I85" s="57" t="s">
        <v>97</v>
      </c>
      <c r="J85" s="57" t="s">
        <v>98</v>
      </c>
      <c r="L85" t="s">
        <v>96</v>
      </c>
      <c r="M85" t="s">
        <v>97</v>
      </c>
      <c r="N85" t="s">
        <v>98</v>
      </c>
      <c r="O85" t="s">
        <v>100</v>
      </c>
      <c r="P85" s="57"/>
      <c r="R85" t="s">
        <v>108</v>
      </c>
      <c r="S85" s="60" t="s">
        <v>91</v>
      </c>
      <c r="T85" s="56" t="s">
        <v>92</v>
      </c>
      <c r="X85" t="s">
        <v>99</v>
      </c>
    </row>
    <row r="86" spans="1:24" ht="12.75">
      <c r="A86" s="57" t="s">
        <v>87</v>
      </c>
      <c r="B86" s="57">
        <f>+C17</f>
        <v>32331</v>
      </c>
      <c r="C86" s="57"/>
      <c r="D86" s="57"/>
      <c r="E86" s="57"/>
      <c r="G86" s="57">
        <f>+C25-B86</f>
        <v>87306</v>
      </c>
      <c r="H86" s="57"/>
      <c r="I86" s="57"/>
      <c r="J86" s="57"/>
      <c r="L86" s="1">
        <f>SUM(C20:C24)</f>
        <v>67542</v>
      </c>
      <c r="N86" s="57"/>
      <c r="P86" s="57"/>
      <c r="X86" s="1">
        <f>+C29</f>
        <v>126756</v>
      </c>
    </row>
    <row r="87" spans="1:24" ht="12.75">
      <c r="A87" s="57"/>
      <c r="B87" s="57"/>
      <c r="C87" s="57"/>
      <c r="D87" s="57"/>
      <c r="E87" s="57"/>
      <c r="F87" s="57"/>
      <c r="G87" s="57"/>
      <c r="H87" s="57"/>
      <c r="I87" s="57"/>
      <c r="J87" s="57"/>
      <c r="N87" s="57"/>
      <c r="P87" s="57"/>
      <c r="X87" s="57"/>
    </row>
    <row r="88" spans="1:24" ht="12.75">
      <c r="A88" s="57" t="s">
        <v>90</v>
      </c>
      <c r="B88" s="57"/>
      <c r="C88" s="57">
        <f>+L19</f>
        <v>18006</v>
      </c>
      <c r="D88" s="57"/>
      <c r="E88" s="57"/>
      <c r="F88" s="57"/>
      <c r="G88" s="57"/>
      <c r="H88" s="1">
        <f>SUM(L20:L24)</f>
        <v>61884</v>
      </c>
      <c r="I88" s="57"/>
      <c r="J88" s="57"/>
      <c r="M88" s="1">
        <f>SUM(L21:L24)</f>
        <v>47637</v>
      </c>
      <c r="N88" s="57"/>
      <c r="P88" s="57"/>
      <c r="R88" s="1">
        <f>+L17</f>
        <v>26535</v>
      </c>
      <c r="X88" s="1">
        <f>+L29</f>
        <v>113661</v>
      </c>
    </row>
    <row r="89" spans="1:24" ht="12.75">
      <c r="A89" s="57"/>
      <c r="B89" s="57"/>
      <c r="C89" s="57"/>
      <c r="D89" s="57"/>
      <c r="E89" s="57"/>
      <c r="F89" s="57"/>
      <c r="G89" s="57"/>
      <c r="H89" s="57"/>
      <c r="I89" s="57"/>
      <c r="J89" s="57"/>
      <c r="N89" s="57"/>
      <c r="P89" s="57"/>
      <c r="X89" s="57"/>
    </row>
    <row r="90" spans="1:24" ht="12.75">
      <c r="A90" s="57" t="s">
        <v>93</v>
      </c>
      <c r="B90" s="57"/>
      <c r="C90" s="57"/>
      <c r="D90" s="1">
        <f>+U20</f>
        <v>12363</v>
      </c>
      <c r="E90" s="57"/>
      <c r="F90" s="57"/>
      <c r="G90" s="57"/>
      <c r="H90" s="57"/>
      <c r="I90" s="1">
        <f>SUM(U21:U24)</f>
        <v>41256</v>
      </c>
      <c r="J90" s="57"/>
      <c r="N90" s="1">
        <f>SUM(U22:U24)</f>
        <v>32934</v>
      </c>
      <c r="P90" s="57"/>
      <c r="S90" s="1">
        <f>+U19</f>
        <v>13788</v>
      </c>
      <c r="X90" s="1">
        <f>+U29</f>
        <v>94506</v>
      </c>
    </row>
    <row r="91" spans="1:24" ht="12.75">
      <c r="A91" s="57"/>
      <c r="B91" s="57"/>
      <c r="C91" s="57"/>
      <c r="D91" s="57"/>
      <c r="E91" s="57"/>
      <c r="F91" s="57"/>
      <c r="G91" s="57"/>
      <c r="H91" s="57"/>
      <c r="I91" s="57"/>
      <c r="J91" s="57"/>
      <c r="N91" s="57"/>
      <c r="P91" s="57"/>
      <c r="X91" s="57"/>
    </row>
    <row r="92" spans="1:24" ht="12.75">
      <c r="A92" s="57" t="s">
        <v>94</v>
      </c>
      <c r="B92" s="57"/>
      <c r="C92" s="57"/>
      <c r="D92" s="57"/>
      <c r="E92" s="1">
        <f>+AD21</f>
        <v>6267</v>
      </c>
      <c r="F92" s="57"/>
      <c r="G92" s="57"/>
      <c r="H92" s="57"/>
      <c r="I92" s="57"/>
      <c r="J92" s="1">
        <f>SUM(AD22:AD24)</f>
        <v>24375</v>
      </c>
      <c r="N92" s="57"/>
      <c r="O92" s="1">
        <f>SUM(AD23:AD24)</f>
        <v>19218</v>
      </c>
      <c r="P92" s="57"/>
      <c r="T92" s="1">
        <f>+V20</f>
        <v>7182</v>
      </c>
      <c r="X92" s="57">
        <f>+AD29</f>
        <v>73503</v>
      </c>
    </row>
    <row r="93" spans="2:21" ht="12.75">
      <c r="B93" s="57"/>
      <c r="C93" s="57"/>
      <c r="D93" s="57"/>
      <c r="E93" s="57"/>
      <c r="F93" s="57"/>
      <c r="G93" s="57"/>
      <c r="H93" s="57"/>
      <c r="I93" s="57"/>
      <c r="J93" s="57"/>
      <c r="N93" s="57"/>
      <c r="P93" s="57"/>
      <c r="U93" s="57"/>
    </row>
    <row r="94" spans="2:21" ht="12.75">
      <c r="B94" s="57"/>
      <c r="C94" s="57"/>
      <c r="D94" s="57"/>
      <c r="E94" s="57"/>
      <c r="F94" s="57"/>
      <c r="G94" s="57"/>
      <c r="H94" s="57"/>
      <c r="I94" s="57"/>
      <c r="J94" s="57"/>
      <c r="N94" s="57"/>
      <c r="P94" s="57"/>
      <c r="U94" s="57"/>
    </row>
    <row r="95" spans="2:21" ht="12.75">
      <c r="B95" s="57" t="s">
        <v>106</v>
      </c>
      <c r="C95" s="57"/>
      <c r="D95" s="57"/>
      <c r="E95" s="57"/>
      <c r="F95" s="57"/>
      <c r="G95" s="57"/>
      <c r="H95" s="57"/>
      <c r="I95" s="57"/>
      <c r="J95" s="57"/>
      <c r="N95" s="57"/>
      <c r="P95" s="57"/>
      <c r="U95" s="57"/>
    </row>
    <row r="96" spans="2:21" ht="12.75">
      <c r="B96" s="57"/>
      <c r="C96" s="59">
        <f>+C88/B86*X86/X88</f>
        <v>0.6210908931564217</v>
      </c>
      <c r="D96" s="59"/>
      <c r="E96" s="59"/>
      <c r="F96" s="59"/>
      <c r="G96" s="59"/>
      <c r="H96" s="59">
        <f>+H88/G86*($X$86/$X$88)</f>
        <v>0.7904808249254608</v>
      </c>
      <c r="I96" s="59"/>
      <c r="J96" s="59"/>
      <c r="K96" s="59"/>
      <c r="L96" s="59"/>
      <c r="M96" s="59">
        <f>+M88/L86*($X$86/$X$88)</f>
        <v>0.7865521818563438</v>
      </c>
      <c r="N96" s="59"/>
      <c r="O96" s="59"/>
      <c r="P96" s="57"/>
      <c r="U96" s="57"/>
    </row>
    <row r="97" spans="2:21" ht="12.75">
      <c r="B97" s="57"/>
      <c r="C97" s="59"/>
      <c r="D97" s="59"/>
      <c r="E97" s="59"/>
      <c r="F97" s="59"/>
      <c r="G97" s="59"/>
      <c r="H97" s="59"/>
      <c r="I97" s="59"/>
      <c r="J97" s="59"/>
      <c r="K97" s="59"/>
      <c r="L97" s="59"/>
      <c r="M97" s="59"/>
      <c r="N97" s="59"/>
      <c r="O97" s="59"/>
      <c r="P97" s="57"/>
      <c r="U97" s="57"/>
    </row>
    <row r="98" spans="2:21" ht="12.75">
      <c r="B98" s="57"/>
      <c r="C98" s="59"/>
      <c r="D98" s="59">
        <f>+D90/B86*X86/X90</f>
        <v>0.5128777700674834</v>
      </c>
      <c r="E98" s="59"/>
      <c r="F98" s="59"/>
      <c r="G98" s="59"/>
      <c r="H98" s="59"/>
      <c r="I98" s="59">
        <f>+I90/G86*$X$86/$X$90</f>
        <v>0.633799907179458</v>
      </c>
      <c r="J98" s="59"/>
      <c r="K98" s="59"/>
      <c r="L98" s="59"/>
      <c r="M98" s="59"/>
      <c r="N98" s="59">
        <f>+N90/L86*$X$86/$X$90</f>
        <v>0.6540029520327753</v>
      </c>
      <c r="O98" s="59"/>
      <c r="P98" s="57"/>
      <c r="S98" s="59">
        <f>+S90/R88*X88/X90</f>
        <v>0.624934172887495</v>
      </c>
      <c r="T98" s="59"/>
      <c r="U98" s="57"/>
    </row>
    <row r="99" spans="3:20" ht="12.75">
      <c r="C99" s="59"/>
      <c r="D99" s="59"/>
      <c r="E99" s="59"/>
      <c r="F99" s="59"/>
      <c r="G99" s="59"/>
      <c r="H99" s="59"/>
      <c r="I99" s="59"/>
      <c r="J99" s="59"/>
      <c r="K99" s="59"/>
      <c r="L99" s="59"/>
      <c r="M99" s="59"/>
      <c r="N99" s="59"/>
      <c r="O99" s="59"/>
      <c r="S99" s="59"/>
      <c r="T99" s="59"/>
    </row>
    <row r="100" spans="3:20" ht="12.75">
      <c r="C100" s="59"/>
      <c r="D100" s="59"/>
      <c r="E100" s="59">
        <f>+E92/B86*X86/X92</f>
        <v>0.3342750927137946</v>
      </c>
      <c r="F100" s="59"/>
      <c r="G100" s="59"/>
      <c r="H100" s="59"/>
      <c r="I100" s="59"/>
      <c r="J100" s="59">
        <f>+J92/G86*$X$86/$X$92</f>
        <v>0.4814641933986495</v>
      </c>
      <c r="K100" s="59"/>
      <c r="L100" s="59"/>
      <c r="M100" s="59"/>
      <c r="N100" s="59"/>
      <c r="O100" s="59">
        <f>+O92/L86*$X$86/$X$92</f>
        <v>0.49067929586911513</v>
      </c>
      <c r="S100" s="59"/>
      <c r="T100" s="59">
        <f>+T92/R88*X88/X92</f>
        <v>0.4185359008315878</v>
      </c>
    </row>
  </sheetData>
  <sheetProtection/>
  <mergeCells count="8">
    <mergeCell ref="Z33:AF33"/>
    <mergeCell ref="Z3:AF3"/>
    <mergeCell ref="B3:H3"/>
    <mergeCell ref="J3:P3"/>
    <mergeCell ref="R3:X3"/>
    <mergeCell ref="B33:H33"/>
    <mergeCell ref="J33:P33"/>
    <mergeCell ref="R33:X3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128"/>
  <sheetViews>
    <sheetView workbookViewId="0" topLeftCell="A1">
      <selection activeCell="C35" sqref="C35"/>
    </sheetView>
  </sheetViews>
  <sheetFormatPr defaultColWidth="9.140625" defaultRowHeight="12.75"/>
  <cols>
    <col min="3" max="3" width="14.00390625" style="0" customWidth="1"/>
    <col min="4" max="4" width="11.28125" style="0" bestFit="1" customWidth="1"/>
    <col min="20" max="20" width="9.57421875" style="0" bestFit="1" customWidth="1"/>
    <col min="28" max="28" width="10.57421875" style="0" customWidth="1"/>
    <col min="29" max="29" width="11.7109375" style="0" customWidth="1"/>
  </cols>
  <sheetData>
    <row r="1" ht="12.75">
      <c r="A1" s="2" t="s">
        <v>110</v>
      </c>
    </row>
    <row r="2" ht="12.75">
      <c r="A2" s="61"/>
    </row>
    <row r="3" spans="1:17" ht="20.25">
      <c r="A3" s="62"/>
      <c r="B3" s="63" t="s">
        <v>111</v>
      </c>
      <c r="C3" s="64"/>
      <c r="D3" s="65"/>
      <c r="E3" s="65"/>
      <c r="F3" s="65"/>
      <c r="G3" s="65"/>
      <c r="H3" s="65"/>
      <c r="I3" s="65"/>
      <c r="J3" s="65"/>
      <c r="K3" s="65"/>
      <c r="L3" s="65"/>
      <c r="M3" s="65"/>
      <c r="N3" s="66"/>
      <c r="O3" s="66"/>
      <c r="P3" s="67"/>
      <c r="Q3" s="67"/>
    </row>
    <row r="4" spans="1:17" ht="15">
      <c r="A4" s="68"/>
      <c r="B4" s="53" t="s">
        <v>112</v>
      </c>
      <c r="C4" s="54"/>
      <c r="D4" s="54"/>
      <c r="E4" s="54"/>
      <c r="F4" s="54"/>
      <c r="G4" s="54"/>
      <c r="H4" s="54"/>
      <c r="I4" s="54"/>
      <c r="J4" s="54"/>
      <c r="K4" s="54"/>
      <c r="L4" s="54"/>
      <c r="M4" s="54"/>
      <c r="N4" s="54"/>
      <c r="O4" s="54"/>
      <c r="P4" s="55"/>
      <c r="Q4" s="69"/>
    </row>
    <row r="5" spans="1:13" ht="12.75">
      <c r="A5" s="70"/>
      <c r="B5" s="70"/>
      <c r="C5" s="70"/>
      <c r="D5" s="70"/>
      <c r="E5" s="70"/>
      <c r="F5" s="71"/>
      <c r="G5" s="72"/>
      <c r="H5" s="72"/>
      <c r="I5" s="70"/>
      <c r="J5" s="70"/>
      <c r="K5" s="70"/>
      <c r="L5" s="70"/>
      <c r="M5" s="70"/>
    </row>
    <row r="6" spans="1:16" ht="12.75">
      <c r="A6" s="73"/>
      <c r="B6" s="74" t="s">
        <v>113</v>
      </c>
      <c r="C6" s="74"/>
      <c r="D6" s="75"/>
      <c r="E6" s="74"/>
      <c r="F6" s="76"/>
      <c r="G6" s="76"/>
      <c r="H6" s="76"/>
      <c r="I6" s="74"/>
      <c r="J6" s="74"/>
      <c r="K6" s="75"/>
      <c r="L6" s="75"/>
      <c r="M6" s="75"/>
      <c r="N6" s="75"/>
      <c r="O6" s="75"/>
      <c r="P6" s="77"/>
    </row>
    <row r="7" spans="1:16" ht="33.75">
      <c r="A7" s="78" t="s">
        <v>114</v>
      </c>
      <c r="B7" s="75">
        <v>0</v>
      </c>
      <c r="C7" s="79" t="s">
        <v>115</v>
      </c>
      <c r="D7" s="79" t="s">
        <v>116</v>
      </c>
      <c r="E7" s="79" t="s">
        <v>117</v>
      </c>
      <c r="F7" s="79" t="s">
        <v>118</v>
      </c>
      <c r="G7" s="79"/>
      <c r="H7" s="80" t="s">
        <v>146</v>
      </c>
      <c r="I7" s="79" t="s">
        <v>119</v>
      </c>
      <c r="J7" s="79" t="s">
        <v>120</v>
      </c>
      <c r="K7" s="81" t="s">
        <v>121</v>
      </c>
      <c r="L7" s="86" t="s">
        <v>122</v>
      </c>
      <c r="M7" s="87" t="s">
        <v>123</v>
      </c>
      <c r="N7" s="78" t="s">
        <v>124</v>
      </c>
      <c r="O7" s="78" t="s">
        <v>125</v>
      </c>
      <c r="P7" s="88" t="s">
        <v>14</v>
      </c>
    </row>
    <row r="8" spans="1:16" ht="12.75">
      <c r="A8" s="89"/>
      <c r="B8" s="90"/>
      <c r="C8" s="91"/>
      <c r="D8" s="91"/>
      <c r="E8" s="91"/>
      <c r="F8" s="91"/>
      <c r="G8" s="91"/>
      <c r="H8" s="91"/>
      <c r="I8" s="91"/>
      <c r="J8" s="91"/>
      <c r="K8" s="92"/>
      <c r="L8" s="92"/>
      <c r="M8" s="90"/>
      <c r="N8" s="89"/>
      <c r="O8" s="89"/>
      <c r="P8" s="90"/>
    </row>
    <row r="9" spans="1:16" ht="12.75">
      <c r="A9" s="93" t="s">
        <v>65</v>
      </c>
      <c r="B9" s="94"/>
      <c r="C9" s="94"/>
      <c r="D9" s="94"/>
      <c r="E9" s="94"/>
      <c r="F9" s="94"/>
      <c r="G9" s="94"/>
      <c r="H9" s="94"/>
      <c r="I9" s="94"/>
      <c r="J9" s="94"/>
      <c r="K9" s="94"/>
      <c r="L9" s="94"/>
      <c r="M9" s="94"/>
      <c r="N9" s="94"/>
      <c r="O9" s="94"/>
      <c r="P9" s="94"/>
    </row>
    <row r="10" spans="1:16" ht="12.75">
      <c r="A10" s="93" t="s">
        <v>126</v>
      </c>
      <c r="B10" s="95">
        <v>58695</v>
      </c>
      <c r="C10" s="95">
        <v>22560</v>
      </c>
      <c r="D10" s="95">
        <v>21252</v>
      </c>
      <c r="E10" s="95">
        <v>13662</v>
      </c>
      <c r="F10" s="95">
        <v>10323</v>
      </c>
      <c r="G10" s="95"/>
      <c r="H10" s="95"/>
      <c r="I10" s="96" t="s">
        <v>127</v>
      </c>
      <c r="J10" s="96" t="s">
        <v>127</v>
      </c>
      <c r="K10" s="96" t="s">
        <v>127</v>
      </c>
      <c r="L10" s="96" t="s">
        <v>127</v>
      </c>
      <c r="M10" s="96" t="s">
        <v>127</v>
      </c>
      <c r="N10" s="96" t="s">
        <v>127</v>
      </c>
      <c r="O10" s="95">
        <v>17619</v>
      </c>
      <c r="P10" s="95">
        <v>144111</v>
      </c>
    </row>
    <row r="11" spans="1:16" ht="12.75">
      <c r="A11" s="93" t="s">
        <v>128</v>
      </c>
      <c r="B11" s="95">
        <v>55302</v>
      </c>
      <c r="C11" s="95">
        <v>21438</v>
      </c>
      <c r="D11" s="95">
        <v>19854</v>
      </c>
      <c r="E11" s="95">
        <v>12795</v>
      </c>
      <c r="F11" s="95">
        <v>9714</v>
      </c>
      <c r="G11" s="95"/>
      <c r="H11" s="95"/>
      <c r="I11" s="96" t="s">
        <v>127</v>
      </c>
      <c r="J11" s="96" t="s">
        <v>127</v>
      </c>
      <c r="K11" s="96" t="s">
        <v>127</v>
      </c>
      <c r="L11" s="96" t="s">
        <v>127</v>
      </c>
      <c r="M11" s="96" t="s">
        <v>127</v>
      </c>
      <c r="N11" s="96" t="s">
        <v>127</v>
      </c>
      <c r="O11" s="95">
        <v>16389</v>
      </c>
      <c r="P11" s="95">
        <v>135489</v>
      </c>
    </row>
    <row r="12" spans="1:16" ht="12.75">
      <c r="A12" s="93" t="s">
        <v>129</v>
      </c>
      <c r="B12" s="95">
        <v>113997</v>
      </c>
      <c r="C12" s="95">
        <v>44001</v>
      </c>
      <c r="D12" s="95">
        <v>41109</v>
      </c>
      <c r="E12" s="95">
        <v>26454</v>
      </c>
      <c r="F12" s="95">
        <v>20037</v>
      </c>
      <c r="G12" s="95"/>
      <c r="H12" s="95"/>
      <c r="I12" s="96" t="s">
        <v>127</v>
      </c>
      <c r="J12" s="96" t="s">
        <v>127</v>
      </c>
      <c r="K12" s="96" t="s">
        <v>127</v>
      </c>
      <c r="L12" s="96" t="s">
        <v>127</v>
      </c>
      <c r="M12" s="96" t="s">
        <v>127</v>
      </c>
      <c r="N12" s="96" t="s">
        <v>127</v>
      </c>
      <c r="O12" s="95">
        <v>34008</v>
      </c>
      <c r="P12" s="95">
        <v>279603</v>
      </c>
    </row>
    <row r="13" spans="1:16" ht="12.75">
      <c r="A13" s="93"/>
      <c r="B13" s="95"/>
      <c r="C13" s="95"/>
      <c r="D13" s="95"/>
      <c r="E13" s="95"/>
      <c r="F13" s="95"/>
      <c r="G13" s="95"/>
      <c r="H13" s="95"/>
      <c r="I13" s="95"/>
      <c r="J13" s="95"/>
      <c r="K13" s="95"/>
      <c r="L13" s="95"/>
      <c r="M13" s="95"/>
      <c r="N13" s="95"/>
      <c r="O13" s="95"/>
      <c r="P13" s="95"/>
    </row>
    <row r="14" spans="1:16" ht="12.75">
      <c r="A14" s="93" t="s">
        <v>119</v>
      </c>
      <c r="B14" s="95"/>
      <c r="C14" s="95"/>
      <c r="D14" s="95"/>
      <c r="E14" s="95"/>
      <c r="F14" s="95"/>
      <c r="G14" s="95"/>
      <c r="H14" s="95"/>
      <c r="I14" s="95"/>
      <c r="J14" s="95"/>
      <c r="K14" s="95"/>
      <c r="L14" s="95"/>
      <c r="M14" s="95"/>
      <c r="N14" s="95"/>
      <c r="O14" s="95"/>
      <c r="P14" s="95"/>
    </row>
    <row r="15" spans="1:16" ht="12.75">
      <c r="A15" s="93" t="s">
        <v>126</v>
      </c>
      <c r="B15" s="95">
        <v>30546</v>
      </c>
      <c r="C15" s="95">
        <v>12444</v>
      </c>
      <c r="D15" s="95">
        <v>15342</v>
      </c>
      <c r="E15" s="95">
        <v>10695</v>
      </c>
      <c r="F15" s="95">
        <v>8709</v>
      </c>
      <c r="G15" s="95"/>
      <c r="H15" s="95"/>
      <c r="I15" s="95">
        <v>54756</v>
      </c>
      <c r="J15" s="96" t="s">
        <v>127</v>
      </c>
      <c r="K15" s="96" t="s">
        <v>127</v>
      </c>
      <c r="L15" s="96" t="s">
        <v>127</v>
      </c>
      <c r="M15" s="96" t="s">
        <v>127</v>
      </c>
      <c r="N15" s="96" t="s">
        <v>127</v>
      </c>
      <c r="O15" s="95">
        <v>15222</v>
      </c>
      <c r="P15" s="95">
        <v>147720</v>
      </c>
    </row>
    <row r="16" spans="1:16" ht="12.75">
      <c r="A16" s="97" t="s">
        <v>128</v>
      </c>
      <c r="B16" s="95">
        <v>29658</v>
      </c>
      <c r="C16" s="95">
        <v>11844</v>
      </c>
      <c r="D16" s="95">
        <v>14826</v>
      </c>
      <c r="E16" s="95">
        <v>10101</v>
      </c>
      <c r="F16" s="95">
        <v>8274</v>
      </c>
      <c r="G16" s="95"/>
      <c r="H16" s="95"/>
      <c r="I16" s="95">
        <v>51723</v>
      </c>
      <c r="J16" s="96" t="s">
        <v>127</v>
      </c>
      <c r="K16" s="96" t="s">
        <v>127</v>
      </c>
      <c r="L16" s="96" t="s">
        <v>127</v>
      </c>
      <c r="M16" s="96" t="s">
        <v>127</v>
      </c>
      <c r="N16" s="96" t="s">
        <v>127</v>
      </c>
      <c r="O16" s="95">
        <v>14145</v>
      </c>
      <c r="P16" s="95">
        <v>140571</v>
      </c>
    </row>
    <row r="17" spans="1:16" ht="12.75">
      <c r="A17" s="93" t="s">
        <v>129</v>
      </c>
      <c r="B17" s="95">
        <v>60201</v>
      </c>
      <c r="C17" s="95">
        <v>24291</v>
      </c>
      <c r="D17" s="95">
        <v>30165</v>
      </c>
      <c r="E17" s="95">
        <v>20796</v>
      </c>
      <c r="F17" s="95">
        <v>16986</v>
      </c>
      <c r="G17" s="95"/>
      <c r="H17" s="95"/>
      <c r="I17" s="95">
        <v>106479</v>
      </c>
      <c r="J17" s="96" t="s">
        <v>127</v>
      </c>
      <c r="K17" s="96" t="s">
        <v>127</v>
      </c>
      <c r="L17" s="96" t="s">
        <v>127</v>
      </c>
      <c r="M17" s="96" t="s">
        <v>127</v>
      </c>
      <c r="N17" s="96" t="s">
        <v>127</v>
      </c>
      <c r="O17" s="95">
        <v>29373</v>
      </c>
      <c r="P17" s="95">
        <v>288294</v>
      </c>
    </row>
    <row r="18" spans="1:16" ht="12.75">
      <c r="A18" s="93"/>
      <c r="B18" s="95"/>
      <c r="C18" s="95"/>
      <c r="D18" s="95"/>
      <c r="E18" s="95"/>
      <c r="F18" s="95"/>
      <c r="G18" s="95"/>
      <c r="H18" s="95"/>
      <c r="I18" s="95"/>
      <c r="J18" s="95"/>
      <c r="K18" s="95"/>
      <c r="L18" s="95"/>
      <c r="M18" s="95"/>
      <c r="N18" s="95"/>
      <c r="O18" s="95"/>
      <c r="P18" s="95"/>
    </row>
    <row r="19" spans="1:16" ht="12.75">
      <c r="A19" s="98" t="s">
        <v>120</v>
      </c>
      <c r="B19" s="95"/>
      <c r="C19" s="95"/>
      <c r="D19" s="95"/>
      <c r="E19" s="95"/>
      <c r="F19" s="95"/>
      <c r="G19" s="95"/>
      <c r="H19" s="95"/>
      <c r="I19" s="95"/>
      <c r="J19" s="95"/>
      <c r="K19" s="95"/>
      <c r="L19" s="95"/>
      <c r="M19" s="95"/>
      <c r="N19" s="95"/>
      <c r="O19" s="95"/>
      <c r="P19" s="95"/>
    </row>
    <row r="20" spans="1:16" ht="12.75">
      <c r="A20" s="93" t="s">
        <v>126</v>
      </c>
      <c r="B20" s="95">
        <v>23880</v>
      </c>
      <c r="C20" s="95">
        <v>9639</v>
      </c>
      <c r="D20" s="95">
        <v>11856</v>
      </c>
      <c r="E20" s="95">
        <v>8355</v>
      </c>
      <c r="F20" s="95">
        <v>6690</v>
      </c>
      <c r="G20" s="95"/>
      <c r="H20" s="95"/>
      <c r="I20" s="95">
        <v>30846</v>
      </c>
      <c r="J20" s="95">
        <v>32673</v>
      </c>
      <c r="K20" s="96" t="s">
        <v>127</v>
      </c>
      <c r="L20" s="96" t="s">
        <v>127</v>
      </c>
      <c r="M20" s="96" t="s">
        <v>127</v>
      </c>
      <c r="N20" s="96" t="s">
        <v>127</v>
      </c>
      <c r="O20" s="95">
        <v>11721</v>
      </c>
      <c r="P20" s="95">
        <v>135663</v>
      </c>
    </row>
    <row r="21" spans="1:16" ht="12.75">
      <c r="A21" s="97" t="s">
        <v>128</v>
      </c>
      <c r="B21" s="95">
        <v>23034</v>
      </c>
      <c r="C21" s="95">
        <v>9510</v>
      </c>
      <c r="D21" s="95">
        <v>11175</v>
      </c>
      <c r="E21" s="95">
        <v>7800</v>
      </c>
      <c r="F21" s="95">
        <v>6540</v>
      </c>
      <c r="G21" s="95"/>
      <c r="H21" s="95"/>
      <c r="I21" s="95">
        <v>29163</v>
      </c>
      <c r="J21" s="95">
        <v>30810</v>
      </c>
      <c r="K21" s="96" t="s">
        <v>127</v>
      </c>
      <c r="L21" s="96" t="s">
        <v>127</v>
      </c>
      <c r="M21" s="96" t="s">
        <v>127</v>
      </c>
      <c r="N21" s="96" t="s">
        <v>127</v>
      </c>
      <c r="O21" s="95">
        <v>10491</v>
      </c>
      <c r="P21" s="95">
        <v>128523</v>
      </c>
    </row>
    <row r="22" spans="1:16" ht="12.75">
      <c r="A22" s="93" t="s">
        <v>129</v>
      </c>
      <c r="B22" s="95">
        <v>46914</v>
      </c>
      <c r="C22" s="95">
        <v>19149</v>
      </c>
      <c r="D22" s="95">
        <v>23031</v>
      </c>
      <c r="E22" s="95">
        <v>16155</v>
      </c>
      <c r="F22" s="95">
        <v>13230</v>
      </c>
      <c r="G22" s="95"/>
      <c r="H22" s="95"/>
      <c r="I22" s="95">
        <v>60009</v>
      </c>
      <c r="J22" s="95">
        <v>63486</v>
      </c>
      <c r="K22" s="96" t="s">
        <v>127</v>
      </c>
      <c r="L22" s="96" t="s">
        <v>127</v>
      </c>
      <c r="M22" s="96" t="s">
        <v>127</v>
      </c>
      <c r="N22" s="96" t="s">
        <v>127</v>
      </c>
      <c r="O22" s="95">
        <v>22215</v>
      </c>
      <c r="P22" s="95">
        <v>264186</v>
      </c>
    </row>
    <row r="23" spans="1:16" ht="12.75">
      <c r="A23" s="12"/>
      <c r="B23" s="95"/>
      <c r="C23" s="95"/>
      <c r="D23" s="95"/>
      <c r="E23" s="95"/>
      <c r="F23" s="95"/>
      <c r="G23" s="95"/>
      <c r="H23" s="95"/>
      <c r="I23" s="95"/>
      <c r="J23" s="95"/>
      <c r="K23" s="95"/>
      <c r="L23" s="95"/>
      <c r="M23" s="95"/>
      <c r="N23" s="95"/>
      <c r="O23" s="95"/>
      <c r="P23" s="95"/>
    </row>
    <row r="24" spans="1:16" ht="12.75">
      <c r="A24" s="99" t="s">
        <v>121</v>
      </c>
      <c r="B24" s="95"/>
      <c r="C24" s="95"/>
      <c r="D24" s="95"/>
      <c r="E24" s="95"/>
      <c r="F24" s="95"/>
      <c r="G24" s="95"/>
      <c r="H24" s="95"/>
      <c r="I24" s="95"/>
      <c r="J24" s="95"/>
      <c r="K24" s="95"/>
      <c r="L24" s="95"/>
      <c r="M24" s="95"/>
      <c r="N24" s="95"/>
      <c r="O24" s="95"/>
      <c r="P24" s="95"/>
    </row>
    <row r="25" spans="1:16" ht="12.75">
      <c r="A25" s="93" t="s">
        <v>126</v>
      </c>
      <c r="B25" s="95">
        <v>36447</v>
      </c>
      <c r="C25" s="95">
        <v>7950</v>
      </c>
      <c r="D25" s="95">
        <v>8871</v>
      </c>
      <c r="E25" s="95">
        <v>6096</v>
      </c>
      <c r="F25" s="95">
        <v>4863</v>
      </c>
      <c r="G25" s="95"/>
      <c r="H25" s="95"/>
      <c r="I25" s="95">
        <v>21942</v>
      </c>
      <c r="J25" s="95">
        <v>14043</v>
      </c>
      <c r="K25" s="95">
        <v>22680</v>
      </c>
      <c r="L25" s="96" t="s">
        <v>127</v>
      </c>
      <c r="M25" s="96" t="s">
        <v>127</v>
      </c>
      <c r="N25" s="96" t="s">
        <v>127</v>
      </c>
      <c r="O25" s="95">
        <v>10680</v>
      </c>
      <c r="P25" s="95">
        <v>133572</v>
      </c>
    </row>
    <row r="26" spans="1:16" ht="12.75">
      <c r="A26" s="97" t="s">
        <v>128</v>
      </c>
      <c r="B26" s="95">
        <v>42174</v>
      </c>
      <c r="C26" s="95">
        <v>7731</v>
      </c>
      <c r="D26" s="95">
        <v>7824</v>
      </c>
      <c r="E26" s="95">
        <v>5262</v>
      </c>
      <c r="F26" s="95">
        <v>4566</v>
      </c>
      <c r="G26" s="95"/>
      <c r="H26" s="95"/>
      <c r="I26" s="95">
        <v>19698</v>
      </c>
      <c r="J26" s="95">
        <v>12408</v>
      </c>
      <c r="K26" s="95">
        <v>19899</v>
      </c>
      <c r="L26" s="96" t="s">
        <v>127</v>
      </c>
      <c r="M26" s="96" t="s">
        <v>127</v>
      </c>
      <c r="N26" s="96" t="s">
        <v>127</v>
      </c>
      <c r="O26" s="95">
        <v>9846</v>
      </c>
      <c r="P26" s="95">
        <v>129405</v>
      </c>
    </row>
    <row r="27" spans="1:16" ht="12.75">
      <c r="A27" s="93" t="s">
        <v>129</v>
      </c>
      <c r="B27" s="95">
        <v>78624</v>
      </c>
      <c r="C27" s="95">
        <v>15681</v>
      </c>
      <c r="D27" s="95">
        <v>16698</v>
      </c>
      <c r="E27" s="95">
        <v>11358</v>
      </c>
      <c r="F27" s="95">
        <v>9426</v>
      </c>
      <c r="G27" s="95"/>
      <c r="H27" s="95"/>
      <c r="I27" s="95">
        <v>41640</v>
      </c>
      <c r="J27" s="95">
        <v>26451</v>
      </c>
      <c r="K27" s="95">
        <v>42579</v>
      </c>
      <c r="L27" s="96" t="s">
        <v>127</v>
      </c>
      <c r="M27" s="96" t="s">
        <v>127</v>
      </c>
      <c r="N27" s="96" t="s">
        <v>127</v>
      </c>
      <c r="O27" s="95">
        <v>20526</v>
      </c>
      <c r="P27" s="95">
        <v>262977</v>
      </c>
    </row>
    <row r="28" spans="1:16" ht="12.75">
      <c r="A28" s="12"/>
      <c r="B28" s="95"/>
      <c r="C28" s="95"/>
      <c r="D28" s="95"/>
      <c r="E28" s="95"/>
      <c r="F28" s="95"/>
      <c r="G28" s="95"/>
      <c r="H28" s="95"/>
      <c r="I28" s="95"/>
      <c r="J28" s="95"/>
      <c r="K28" s="95"/>
      <c r="L28" s="95"/>
      <c r="M28" s="95"/>
      <c r="N28" s="95"/>
      <c r="O28" s="95"/>
      <c r="P28" s="95"/>
    </row>
    <row r="29" spans="1:16" ht="12.75">
      <c r="A29" s="99" t="s">
        <v>122</v>
      </c>
      <c r="B29" s="95"/>
      <c r="C29" s="95"/>
      <c r="D29" s="95"/>
      <c r="E29" s="95"/>
      <c r="F29" s="95"/>
      <c r="G29" s="95"/>
      <c r="H29" s="95"/>
      <c r="I29" s="95"/>
      <c r="J29" s="95"/>
      <c r="K29" s="95"/>
      <c r="L29" s="95"/>
      <c r="M29" s="95"/>
      <c r="N29" s="95"/>
      <c r="O29" s="95"/>
      <c r="P29" s="95"/>
    </row>
    <row r="30" spans="1:16" ht="12.75">
      <c r="A30" s="93" t="s">
        <v>126</v>
      </c>
      <c r="B30" s="95">
        <v>61407</v>
      </c>
      <c r="C30" s="95">
        <v>11439</v>
      </c>
      <c r="D30" s="95">
        <v>9681</v>
      </c>
      <c r="E30" s="95">
        <v>4542</v>
      </c>
      <c r="F30" s="95">
        <v>2751</v>
      </c>
      <c r="G30" s="95"/>
      <c r="H30" s="95"/>
      <c r="I30" s="95">
        <v>10170</v>
      </c>
      <c r="J30" s="95">
        <v>6246</v>
      </c>
      <c r="K30" s="95">
        <v>6711</v>
      </c>
      <c r="L30" s="95">
        <v>11418</v>
      </c>
      <c r="M30" s="96" t="s">
        <v>127</v>
      </c>
      <c r="N30" s="96" t="s">
        <v>127</v>
      </c>
      <c r="O30" s="95">
        <v>10464</v>
      </c>
      <c r="P30" s="95">
        <v>134835</v>
      </c>
    </row>
    <row r="31" spans="1:16" ht="12.75">
      <c r="A31" s="97" t="s">
        <v>128</v>
      </c>
      <c r="B31" s="95">
        <v>68079</v>
      </c>
      <c r="C31" s="95">
        <v>14205</v>
      </c>
      <c r="D31" s="95">
        <v>11490</v>
      </c>
      <c r="E31" s="95">
        <v>5313</v>
      </c>
      <c r="F31" s="95">
        <v>3108</v>
      </c>
      <c r="G31" s="95"/>
      <c r="H31" s="95"/>
      <c r="I31" s="95">
        <v>8202</v>
      </c>
      <c r="J31" s="95">
        <v>4770</v>
      </c>
      <c r="K31" s="95">
        <v>4947</v>
      </c>
      <c r="L31" s="95">
        <v>7944</v>
      </c>
      <c r="M31" s="96" t="s">
        <v>127</v>
      </c>
      <c r="N31" s="96" t="s">
        <v>127</v>
      </c>
      <c r="O31" s="95">
        <v>8871</v>
      </c>
      <c r="P31" s="95">
        <v>136926</v>
      </c>
    </row>
    <row r="32" spans="1:16" ht="12.75">
      <c r="A32" s="93" t="s">
        <v>129</v>
      </c>
      <c r="B32" s="95">
        <v>129486</v>
      </c>
      <c r="C32" s="95">
        <v>25641</v>
      </c>
      <c r="D32" s="95">
        <v>21171</v>
      </c>
      <c r="E32" s="95">
        <v>9855</v>
      </c>
      <c r="F32" s="95">
        <v>5853</v>
      </c>
      <c r="G32" s="95"/>
      <c r="H32" s="95"/>
      <c r="I32" s="95">
        <v>18372</v>
      </c>
      <c r="J32" s="95">
        <v>11019</v>
      </c>
      <c r="K32" s="95">
        <v>11658</v>
      </c>
      <c r="L32" s="95">
        <v>19365</v>
      </c>
      <c r="M32" s="96" t="s">
        <v>127</v>
      </c>
      <c r="N32" s="96" t="s">
        <v>127</v>
      </c>
      <c r="O32" s="95">
        <v>19338</v>
      </c>
      <c r="P32" s="95">
        <v>271758</v>
      </c>
    </row>
    <row r="33" spans="1:16" ht="12.75">
      <c r="A33" s="12"/>
      <c r="B33" s="95"/>
      <c r="C33" s="95"/>
      <c r="D33" s="95"/>
      <c r="E33" s="95"/>
      <c r="F33" s="95"/>
      <c r="G33" s="95"/>
      <c r="H33" s="95"/>
      <c r="I33" s="95"/>
      <c r="J33" s="95"/>
      <c r="K33" s="95"/>
      <c r="L33" s="95"/>
      <c r="M33" s="95"/>
      <c r="N33" s="95"/>
      <c r="O33" s="95"/>
      <c r="P33" s="95"/>
    </row>
    <row r="34" spans="1:16" ht="12.75">
      <c r="A34" s="99" t="s">
        <v>123</v>
      </c>
      <c r="B34" s="95"/>
      <c r="C34" s="95"/>
      <c r="D34" s="95"/>
      <c r="E34" s="95"/>
      <c r="F34" s="95"/>
      <c r="G34" s="95"/>
      <c r="H34" s="95"/>
      <c r="I34" s="95"/>
      <c r="J34" s="95"/>
      <c r="K34" s="95"/>
      <c r="L34" s="95"/>
      <c r="M34" s="95"/>
      <c r="N34" s="95"/>
      <c r="O34" s="95"/>
      <c r="P34" s="95"/>
    </row>
    <row r="35" spans="1:16" ht="12.75">
      <c r="A35" s="93" t="s">
        <v>126</v>
      </c>
      <c r="B35" s="95">
        <v>54888</v>
      </c>
      <c r="C35" s="95">
        <v>14916</v>
      </c>
      <c r="D35" s="95">
        <v>16215</v>
      </c>
      <c r="E35" s="95">
        <v>8424</v>
      </c>
      <c r="F35" s="95">
        <v>5334</v>
      </c>
      <c r="G35" s="95"/>
      <c r="H35" s="95"/>
      <c r="I35" s="95">
        <v>10674</v>
      </c>
      <c r="J35" s="95">
        <v>2757</v>
      </c>
      <c r="K35" s="95">
        <v>2244</v>
      </c>
      <c r="L35" s="95">
        <v>2967</v>
      </c>
      <c r="M35" s="95">
        <v>4746</v>
      </c>
      <c r="N35" s="96" t="s">
        <v>127</v>
      </c>
      <c r="O35" s="95">
        <v>9291</v>
      </c>
      <c r="P35" s="95">
        <v>132453</v>
      </c>
    </row>
    <row r="36" spans="1:16" ht="12.75">
      <c r="A36" s="97" t="s">
        <v>128</v>
      </c>
      <c r="B36" s="95">
        <v>55593</v>
      </c>
      <c r="C36" s="95">
        <v>17079</v>
      </c>
      <c r="D36" s="95">
        <v>18294</v>
      </c>
      <c r="E36" s="95">
        <v>10416</v>
      </c>
      <c r="F36" s="95">
        <v>7155</v>
      </c>
      <c r="G36" s="95"/>
      <c r="H36" s="95"/>
      <c r="I36" s="95">
        <v>16062</v>
      </c>
      <c r="J36" s="95">
        <v>2436</v>
      </c>
      <c r="K36" s="95">
        <v>1548</v>
      </c>
      <c r="L36" s="95">
        <v>1785</v>
      </c>
      <c r="M36" s="95">
        <v>2628</v>
      </c>
      <c r="N36" s="96" t="s">
        <v>127</v>
      </c>
      <c r="O36" s="95">
        <v>7857</v>
      </c>
      <c r="P36" s="95">
        <v>140850</v>
      </c>
    </row>
    <row r="37" spans="1:16" ht="12.75">
      <c r="A37" s="93" t="s">
        <v>129</v>
      </c>
      <c r="B37" s="95">
        <v>110481</v>
      </c>
      <c r="C37" s="95">
        <v>31989</v>
      </c>
      <c r="D37" s="95">
        <v>34509</v>
      </c>
      <c r="E37" s="95">
        <v>18843</v>
      </c>
      <c r="F37" s="95">
        <v>12489</v>
      </c>
      <c r="G37" s="95"/>
      <c r="H37" s="95"/>
      <c r="I37" s="95">
        <v>26736</v>
      </c>
      <c r="J37" s="95">
        <v>5193</v>
      </c>
      <c r="K37" s="95">
        <v>3792</v>
      </c>
      <c r="L37" s="95">
        <v>4749</v>
      </c>
      <c r="M37" s="95">
        <v>7371</v>
      </c>
      <c r="N37" s="96" t="s">
        <v>127</v>
      </c>
      <c r="O37" s="95">
        <v>17148</v>
      </c>
      <c r="P37" s="95">
        <v>273303</v>
      </c>
    </row>
    <row r="38" spans="1:16" ht="12.75">
      <c r="A38" s="93"/>
      <c r="B38" s="95"/>
      <c r="C38" s="95"/>
      <c r="D38" s="95"/>
      <c r="E38" s="95"/>
      <c r="F38" s="95"/>
      <c r="G38" s="95"/>
      <c r="H38" s="95"/>
      <c r="I38" s="95"/>
      <c r="J38" s="95"/>
      <c r="K38" s="95"/>
      <c r="L38" s="95"/>
      <c r="M38" s="95"/>
      <c r="N38" s="95"/>
      <c r="O38" s="95"/>
      <c r="P38" s="95"/>
    </row>
    <row r="39" spans="1:16" ht="12.75">
      <c r="A39" s="99" t="s">
        <v>130</v>
      </c>
      <c r="B39" s="95"/>
      <c r="C39" s="95"/>
      <c r="D39" s="95"/>
      <c r="E39" s="95"/>
      <c r="F39" s="95"/>
      <c r="G39" s="95"/>
      <c r="H39" s="95"/>
      <c r="I39" s="95"/>
      <c r="J39" s="95"/>
      <c r="K39" s="95"/>
      <c r="L39" s="95"/>
      <c r="M39" s="95"/>
      <c r="N39" s="95"/>
      <c r="O39" s="95"/>
      <c r="P39" s="95"/>
    </row>
    <row r="40" spans="1:16" ht="12.75">
      <c r="A40" s="93" t="s">
        <v>126</v>
      </c>
      <c r="B40" s="95">
        <v>43860</v>
      </c>
      <c r="C40" s="95">
        <v>14787</v>
      </c>
      <c r="D40" s="95">
        <v>18396</v>
      </c>
      <c r="E40" s="95">
        <v>11352</v>
      </c>
      <c r="F40" s="95">
        <v>8340</v>
      </c>
      <c r="G40" s="95"/>
      <c r="H40" s="95"/>
      <c r="I40" s="95">
        <v>24552</v>
      </c>
      <c r="J40" s="95">
        <v>5214</v>
      </c>
      <c r="K40" s="95">
        <v>1281</v>
      </c>
      <c r="L40" s="95">
        <v>1233</v>
      </c>
      <c r="M40" s="95">
        <v>1131</v>
      </c>
      <c r="N40" s="95">
        <v>2934</v>
      </c>
      <c r="O40" s="95">
        <v>9378</v>
      </c>
      <c r="P40" s="95">
        <v>142452</v>
      </c>
    </row>
    <row r="41" spans="1:16" ht="12.75">
      <c r="A41" s="97" t="s">
        <v>128</v>
      </c>
      <c r="B41" s="95">
        <v>41562</v>
      </c>
      <c r="C41" s="95">
        <v>15984</v>
      </c>
      <c r="D41" s="95">
        <v>19149</v>
      </c>
      <c r="E41" s="95">
        <v>12600</v>
      </c>
      <c r="F41" s="95">
        <v>9330</v>
      </c>
      <c r="G41" s="95"/>
      <c r="H41" s="95"/>
      <c r="I41" s="95">
        <v>31221</v>
      </c>
      <c r="J41" s="95">
        <v>9171</v>
      </c>
      <c r="K41" s="95">
        <v>1425</v>
      </c>
      <c r="L41" s="95">
        <v>819</v>
      </c>
      <c r="M41" s="95">
        <v>615</v>
      </c>
      <c r="N41" s="95">
        <v>1356</v>
      </c>
      <c r="O41" s="95">
        <v>7797</v>
      </c>
      <c r="P41" s="95">
        <v>151032</v>
      </c>
    </row>
    <row r="42" spans="1:16" ht="12.75">
      <c r="A42" s="93" t="s">
        <v>129</v>
      </c>
      <c r="B42" s="95">
        <v>85422</v>
      </c>
      <c r="C42" s="95">
        <v>30774</v>
      </c>
      <c r="D42" s="95">
        <v>37545</v>
      </c>
      <c r="E42" s="95">
        <v>23952</v>
      </c>
      <c r="F42" s="95">
        <v>17670</v>
      </c>
      <c r="G42" s="95"/>
      <c r="H42" s="95"/>
      <c r="I42" s="95">
        <v>55773</v>
      </c>
      <c r="J42" s="95">
        <v>14385</v>
      </c>
      <c r="K42" s="95">
        <v>2706</v>
      </c>
      <c r="L42" s="95">
        <v>2055</v>
      </c>
      <c r="M42" s="95">
        <v>1743</v>
      </c>
      <c r="N42" s="95">
        <v>4290</v>
      </c>
      <c r="O42" s="95">
        <v>17172</v>
      </c>
      <c r="P42" s="95">
        <v>293484</v>
      </c>
    </row>
    <row r="43" spans="1:16" ht="12.75">
      <c r="A43" s="93"/>
      <c r="B43" s="95"/>
      <c r="C43" s="95"/>
      <c r="D43" s="95"/>
      <c r="E43" s="95"/>
      <c r="F43" s="95"/>
      <c r="G43" s="95"/>
      <c r="H43" s="95"/>
      <c r="I43" s="95"/>
      <c r="J43" s="95"/>
      <c r="K43" s="95"/>
      <c r="L43" s="95"/>
      <c r="M43" s="95"/>
      <c r="N43" s="95"/>
      <c r="O43" s="95"/>
      <c r="P43" s="95"/>
    </row>
    <row r="44" spans="1:16" ht="12.75">
      <c r="A44" s="99" t="s">
        <v>131</v>
      </c>
      <c r="B44" s="95"/>
      <c r="C44" s="95"/>
      <c r="D44" s="95"/>
      <c r="E44" s="95"/>
      <c r="F44" s="95"/>
      <c r="G44" s="95"/>
      <c r="H44" s="95"/>
      <c r="I44" s="95"/>
      <c r="J44" s="95"/>
      <c r="K44" s="95"/>
      <c r="L44" s="95"/>
      <c r="M44" s="95"/>
      <c r="N44" s="95"/>
      <c r="O44" s="95"/>
      <c r="P44" s="95"/>
    </row>
    <row r="45" spans="1:16" ht="12.75">
      <c r="A45" s="93" t="s">
        <v>126</v>
      </c>
      <c r="B45" s="95">
        <v>31560</v>
      </c>
      <c r="C45" s="95">
        <v>11904</v>
      </c>
      <c r="D45" s="95">
        <v>15654</v>
      </c>
      <c r="E45" s="95">
        <v>10620</v>
      </c>
      <c r="F45" s="95">
        <v>8115</v>
      </c>
      <c r="G45" s="95"/>
      <c r="H45" s="95"/>
      <c r="I45" s="95">
        <v>30906</v>
      </c>
      <c r="J45" s="95">
        <v>13365</v>
      </c>
      <c r="K45" s="95">
        <v>4038</v>
      </c>
      <c r="L45" s="95">
        <v>918</v>
      </c>
      <c r="M45" s="95">
        <v>609</v>
      </c>
      <c r="N45" s="95">
        <v>2928</v>
      </c>
      <c r="O45" s="95">
        <v>8673</v>
      </c>
      <c r="P45" s="95">
        <v>139293</v>
      </c>
    </row>
    <row r="46" spans="1:16" ht="12.75">
      <c r="A46" s="97" t="s">
        <v>128</v>
      </c>
      <c r="B46" s="95">
        <v>29256</v>
      </c>
      <c r="C46" s="95">
        <v>12612</v>
      </c>
      <c r="D46" s="95">
        <v>15252</v>
      </c>
      <c r="E46" s="95">
        <v>11004</v>
      </c>
      <c r="F46" s="95">
        <v>8613</v>
      </c>
      <c r="G46" s="95"/>
      <c r="H46" s="95"/>
      <c r="I46" s="95">
        <v>34410</v>
      </c>
      <c r="J46" s="95">
        <v>17019</v>
      </c>
      <c r="K46" s="95">
        <v>7698</v>
      </c>
      <c r="L46" s="95">
        <v>969</v>
      </c>
      <c r="M46" s="95">
        <v>351</v>
      </c>
      <c r="N46" s="95">
        <v>1239</v>
      </c>
      <c r="O46" s="95">
        <v>7500</v>
      </c>
      <c r="P46" s="95">
        <v>145920</v>
      </c>
    </row>
    <row r="47" spans="1:16" ht="12.75">
      <c r="A47" s="93" t="s">
        <v>129</v>
      </c>
      <c r="B47" s="95">
        <v>60816</v>
      </c>
      <c r="C47" s="95">
        <v>24516</v>
      </c>
      <c r="D47" s="95">
        <v>30909</v>
      </c>
      <c r="E47" s="95">
        <v>21621</v>
      </c>
      <c r="F47" s="95">
        <v>16728</v>
      </c>
      <c r="G47" s="95"/>
      <c r="H47" s="95"/>
      <c r="I47" s="95">
        <v>65313</v>
      </c>
      <c r="J47" s="95">
        <v>30384</v>
      </c>
      <c r="K47" s="95">
        <v>11736</v>
      </c>
      <c r="L47" s="95">
        <v>1887</v>
      </c>
      <c r="M47" s="95">
        <v>957</v>
      </c>
      <c r="N47" s="95">
        <v>4167</v>
      </c>
      <c r="O47" s="95">
        <v>16173</v>
      </c>
      <c r="P47" s="95">
        <v>285216</v>
      </c>
    </row>
    <row r="48" spans="1:16" ht="12.75">
      <c r="A48" s="12"/>
      <c r="B48" s="95"/>
      <c r="C48" s="95"/>
      <c r="D48" s="95"/>
      <c r="E48" s="95"/>
      <c r="F48" s="95"/>
      <c r="G48" s="95"/>
      <c r="H48" s="95"/>
      <c r="I48" s="95"/>
      <c r="J48" s="95"/>
      <c r="K48" s="95"/>
      <c r="L48" s="95"/>
      <c r="M48" s="95"/>
      <c r="N48" s="95"/>
      <c r="O48" s="95"/>
      <c r="P48" s="95"/>
    </row>
    <row r="49" spans="1:16" ht="12.75">
      <c r="A49" s="99" t="s">
        <v>132</v>
      </c>
      <c r="B49" s="95"/>
      <c r="C49" s="95"/>
      <c r="D49" s="95"/>
      <c r="E49" s="95"/>
      <c r="F49" s="95"/>
      <c r="G49" s="95"/>
      <c r="H49" s="95"/>
      <c r="I49" s="95"/>
      <c r="J49" s="95"/>
      <c r="K49" s="95"/>
      <c r="L49" s="95"/>
      <c r="M49" s="95"/>
      <c r="N49" s="95"/>
      <c r="O49" s="95"/>
      <c r="P49" s="95"/>
    </row>
    <row r="50" spans="1:16" ht="12.75">
      <c r="A50" s="93" t="s">
        <v>126</v>
      </c>
      <c r="B50" s="95">
        <v>22191</v>
      </c>
      <c r="C50" s="95">
        <v>9042</v>
      </c>
      <c r="D50" s="95">
        <v>11829</v>
      </c>
      <c r="E50" s="95">
        <v>8298</v>
      </c>
      <c r="F50" s="95">
        <v>6762</v>
      </c>
      <c r="G50" s="95"/>
      <c r="H50" s="95"/>
      <c r="I50" s="95">
        <v>27969</v>
      </c>
      <c r="J50" s="95">
        <v>15816</v>
      </c>
      <c r="K50" s="95">
        <v>10248</v>
      </c>
      <c r="L50" s="95">
        <v>2832</v>
      </c>
      <c r="M50" s="95">
        <v>528</v>
      </c>
      <c r="N50" s="95">
        <v>2760</v>
      </c>
      <c r="O50" s="95">
        <v>7158</v>
      </c>
      <c r="P50" s="95">
        <v>125439</v>
      </c>
    </row>
    <row r="51" spans="1:16" ht="12.75">
      <c r="A51" s="97" t="s">
        <v>128</v>
      </c>
      <c r="B51" s="95">
        <v>20631</v>
      </c>
      <c r="C51" s="95">
        <v>9144</v>
      </c>
      <c r="D51" s="95">
        <v>11460</v>
      </c>
      <c r="E51" s="95">
        <v>8154</v>
      </c>
      <c r="F51" s="95">
        <v>6756</v>
      </c>
      <c r="G51" s="95"/>
      <c r="H51" s="95"/>
      <c r="I51" s="95">
        <v>28680</v>
      </c>
      <c r="J51" s="95">
        <v>17295</v>
      </c>
      <c r="K51" s="95">
        <v>13359</v>
      </c>
      <c r="L51" s="95">
        <v>5994</v>
      </c>
      <c r="M51" s="95">
        <v>699</v>
      </c>
      <c r="N51" s="95">
        <v>1023</v>
      </c>
      <c r="O51" s="95">
        <v>6399</v>
      </c>
      <c r="P51" s="95">
        <v>129597</v>
      </c>
    </row>
    <row r="52" spans="1:16" ht="12.75">
      <c r="A52" s="93" t="s">
        <v>129</v>
      </c>
      <c r="B52" s="95">
        <v>42819</v>
      </c>
      <c r="C52" s="95">
        <v>18186</v>
      </c>
      <c r="D52" s="95">
        <v>23292</v>
      </c>
      <c r="E52" s="95">
        <v>16452</v>
      </c>
      <c r="F52" s="95">
        <v>13518</v>
      </c>
      <c r="G52" s="95"/>
      <c r="H52" s="95"/>
      <c r="I52" s="95">
        <v>56646</v>
      </c>
      <c r="J52" s="95">
        <v>33111</v>
      </c>
      <c r="K52" s="95">
        <v>23610</v>
      </c>
      <c r="L52" s="95">
        <v>8826</v>
      </c>
      <c r="M52" s="95">
        <v>1230</v>
      </c>
      <c r="N52" s="95">
        <v>3786</v>
      </c>
      <c r="O52" s="95">
        <v>13563</v>
      </c>
      <c r="P52" s="95">
        <v>255036</v>
      </c>
    </row>
    <row r="53" spans="1:16" ht="12.75">
      <c r="A53" s="99" t="s">
        <v>133</v>
      </c>
      <c r="B53" s="95"/>
      <c r="C53" s="95"/>
      <c r="D53" s="95"/>
      <c r="E53" s="95"/>
      <c r="F53" s="95"/>
      <c r="G53" s="95"/>
      <c r="H53" s="95"/>
      <c r="I53" s="95"/>
      <c r="J53" s="95"/>
      <c r="K53" s="95"/>
      <c r="L53" s="95"/>
      <c r="M53" s="95"/>
      <c r="N53" s="95"/>
      <c r="O53" s="95"/>
      <c r="P53" s="95"/>
    </row>
    <row r="54" spans="1:16" ht="12.75">
      <c r="A54" s="93" t="s">
        <v>126</v>
      </c>
      <c r="B54" s="95">
        <v>17436</v>
      </c>
      <c r="C54" s="95">
        <v>7467</v>
      </c>
      <c r="D54" s="95">
        <v>9972</v>
      </c>
      <c r="E54" s="95">
        <v>7008</v>
      </c>
      <c r="F54" s="95">
        <v>5574</v>
      </c>
      <c r="G54" s="95"/>
      <c r="H54" s="95"/>
      <c r="I54" s="95">
        <v>24357</v>
      </c>
      <c r="J54" s="95">
        <v>15012</v>
      </c>
      <c r="K54" s="95">
        <v>13095</v>
      </c>
      <c r="L54" s="95">
        <v>8373</v>
      </c>
      <c r="M54" s="95">
        <v>2454</v>
      </c>
      <c r="N54" s="95">
        <v>2841</v>
      </c>
      <c r="O54" s="95">
        <v>6657</v>
      </c>
      <c r="P54" s="95">
        <v>120249</v>
      </c>
    </row>
    <row r="55" spans="1:16" ht="12.75">
      <c r="A55" s="97" t="s">
        <v>128</v>
      </c>
      <c r="B55" s="95">
        <v>16206</v>
      </c>
      <c r="C55" s="95">
        <v>7437</v>
      </c>
      <c r="D55" s="95">
        <v>9558</v>
      </c>
      <c r="E55" s="95">
        <v>6762</v>
      </c>
      <c r="F55" s="95">
        <v>5544</v>
      </c>
      <c r="G55" s="95"/>
      <c r="H55" s="95"/>
      <c r="I55" s="95">
        <v>23214</v>
      </c>
      <c r="J55" s="95">
        <v>14898</v>
      </c>
      <c r="K55" s="95">
        <v>13890</v>
      </c>
      <c r="L55" s="95">
        <v>10665</v>
      </c>
      <c r="M55" s="95">
        <v>5535</v>
      </c>
      <c r="N55" s="95">
        <v>1380</v>
      </c>
      <c r="O55" s="95">
        <v>5850</v>
      </c>
      <c r="P55" s="95">
        <v>120942</v>
      </c>
    </row>
    <row r="56" spans="1:16" ht="12.75">
      <c r="A56" s="93" t="s">
        <v>129</v>
      </c>
      <c r="B56" s="95">
        <v>33645</v>
      </c>
      <c r="C56" s="95">
        <v>14907</v>
      </c>
      <c r="D56" s="95">
        <v>19533</v>
      </c>
      <c r="E56" s="95">
        <v>13770</v>
      </c>
      <c r="F56" s="95">
        <v>11118</v>
      </c>
      <c r="G56" s="95"/>
      <c r="H56" s="95"/>
      <c r="I56" s="95">
        <v>47571</v>
      </c>
      <c r="J56" s="95">
        <v>29913</v>
      </c>
      <c r="K56" s="95">
        <v>26985</v>
      </c>
      <c r="L56" s="95">
        <v>19035</v>
      </c>
      <c r="M56" s="95">
        <v>7989</v>
      </c>
      <c r="N56" s="95">
        <v>4221</v>
      </c>
      <c r="O56" s="95">
        <v>12507</v>
      </c>
      <c r="P56" s="95">
        <v>241188</v>
      </c>
    </row>
    <row r="57" spans="1:16" ht="12.75">
      <c r="A57" s="99" t="s">
        <v>134</v>
      </c>
      <c r="B57" s="100"/>
      <c r="C57" s="100"/>
      <c r="D57" s="100"/>
      <c r="E57" s="100"/>
      <c r="F57" s="100"/>
      <c r="G57" s="100"/>
      <c r="H57" s="100"/>
      <c r="I57" s="100"/>
      <c r="J57" s="100"/>
      <c r="K57" s="100"/>
      <c r="L57" s="100"/>
      <c r="M57" s="100"/>
      <c r="N57" s="100"/>
      <c r="O57" s="100"/>
      <c r="P57" s="100"/>
    </row>
    <row r="58" spans="1:16" ht="12.75">
      <c r="A58" s="93" t="s">
        <v>126</v>
      </c>
      <c r="B58" s="95">
        <v>11481</v>
      </c>
      <c r="C58" s="95">
        <v>5073</v>
      </c>
      <c r="D58" s="95">
        <v>7098</v>
      </c>
      <c r="E58" s="95">
        <v>5052</v>
      </c>
      <c r="F58" s="95">
        <v>4080</v>
      </c>
      <c r="G58" s="95"/>
      <c r="H58" s="95"/>
      <c r="I58" s="95">
        <v>16560</v>
      </c>
      <c r="J58" s="95">
        <v>10464</v>
      </c>
      <c r="K58" s="95">
        <v>9876</v>
      </c>
      <c r="L58" s="95">
        <v>8535</v>
      </c>
      <c r="M58" s="95">
        <v>5757</v>
      </c>
      <c r="N58" s="95">
        <v>4056</v>
      </c>
      <c r="O58" s="95">
        <v>5322</v>
      </c>
      <c r="P58" s="95">
        <v>93354</v>
      </c>
    </row>
    <row r="59" spans="1:16" ht="12.75">
      <c r="A59" s="97" t="s">
        <v>128</v>
      </c>
      <c r="B59" s="95">
        <v>10620</v>
      </c>
      <c r="C59" s="95">
        <v>5052</v>
      </c>
      <c r="D59" s="95">
        <v>6747</v>
      </c>
      <c r="E59" s="95">
        <v>4887</v>
      </c>
      <c r="F59" s="95">
        <v>4050</v>
      </c>
      <c r="G59" s="95"/>
      <c r="H59" s="95"/>
      <c r="I59" s="95">
        <v>15972</v>
      </c>
      <c r="J59" s="95">
        <v>10089</v>
      </c>
      <c r="K59" s="95">
        <v>9531</v>
      </c>
      <c r="L59" s="95">
        <v>8916</v>
      </c>
      <c r="M59" s="95">
        <v>7077</v>
      </c>
      <c r="N59" s="95">
        <v>5598</v>
      </c>
      <c r="O59" s="95">
        <v>4827</v>
      </c>
      <c r="P59" s="95">
        <v>93366</v>
      </c>
    </row>
    <row r="60" spans="1:16" ht="12.75">
      <c r="A60" s="93" t="s">
        <v>129</v>
      </c>
      <c r="B60" s="95">
        <v>22101</v>
      </c>
      <c r="C60" s="95">
        <v>10125</v>
      </c>
      <c r="D60" s="95">
        <v>13845</v>
      </c>
      <c r="E60" s="95">
        <v>9942</v>
      </c>
      <c r="F60" s="95">
        <v>8130</v>
      </c>
      <c r="G60" s="95"/>
      <c r="H60" s="95"/>
      <c r="I60" s="95">
        <v>32535</v>
      </c>
      <c r="J60" s="95">
        <v>20550</v>
      </c>
      <c r="K60" s="95">
        <v>19407</v>
      </c>
      <c r="L60" s="95">
        <v>17451</v>
      </c>
      <c r="M60" s="95">
        <v>12834</v>
      </c>
      <c r="N60" s="95">
        <v>9654</v>
      </c>
      <c r="O60" s="95">
        <v>10146</v>
      </c>
      <c r="P60" s="95">
        <v>186720</v>
      </c>
    </row>
    <row r="61" spans="1:16" ht="12.75">
      <c r="A61" s="12"/>
      <c r="B61" s="95"/>
      <c r="C61" s="95"/>
      <c r="D61" s="95"/>
      <c r="E61" s="95"/>
      <c r="F61" s="95"/>
      <c r="G61" s="95"/>
      <c r="H61" s="95"/>
      <c r="I61" s="95"/>
      <c r="J61" s="95"/>
      <c r="K61" s="95"/>
      <c r="L61" s="95"/>
      <c r="M61" s="95"/>
      <c r="N61" s="95"/>
      <c r="O61" s="95"/>
      <c r="P61" s="95"/>
    </row>
    <row r="62" spans="1:16" ht="12.75">
      <c r="A62" s="99" t="s">
        <v>135</v>
      </c>
      <c r="B62" s="95"/>
      <c r="C62" s="95"/>
      <c r="D62" s="95"/>
      <c r="E62" s="95"/>
      <c r="F62" s="95"/>
      <c r="G62" s="95"/>
      <c r="H62" s="95"/>
      <c r="I62" s="95"/>
      <c r="J62" s="95"/>
      <c r="K62" s="95"/>
      <c r="L62" s="95"/>
      <c r="M62" s="95"/>
      <c r="N62" s="95"/>
      <c r="O62" s="95"/>
      <c r="P62" s="95"/>
    </row>
    <row r="63" spans="1:16" ht="12.75">
      <c r="A63" s="93" t="s">
        <v>126</v>
      </c>
      <c r="B63" s="95">
        <v>8220</v>
      </c>
      <c r="C63" s="95">
        <v>3915</v>
      </c>
      <c r="D63" s="95">
        <v>5382</v>
      </c>
      <c r="E63" s="95">
        <v>3981</v>
      </c>
      <c r="F63" s="95">
        <v>3333</v>
      </c>
      <c r="G63" s="95"/>
      <c r="H63" s="95"/>
      <c r="I63" s="95">
        <v>12906</v>
      </c>
      <c r="J63" s="95">
        <v>8094</v>
      </c>
      <c r="K63" s="95">
        <v>7485</v>
      </c>
      <c r="L63" s="95">
        <v>7083</v>
      </c>
      <c r="M63" s="95">
        <v>5787</v>
      </c>
      <c r="N63" s="95">
        <v>8001</v>
      </c>
      <c r="O63" s="95">
        <v>4596</v>
      </c>
      <c r="P63" s="95">
        <v>78786</v>
      </c>
    </row>
    <row r="64" spans="1:16" ht="12.75">
      <c r="A64" s="97" t="s">
        <v>128</v>
      </c>
      <c r="B64" s="95">
        <v>7995</v>
      </c>
      <c r="C64" s="95">
        <v>4032</v>
      </c>
      <c r="D64" s="95">
        <v>5286</v>
      </c>
      <c r="E64" s="95">
        <v>3963</v>
      </c>
      <c r="F64" s="95">
        <v>3402</v>
      </c>
      <c r="G64" s="95"/>
      <c r="H64" s="95"/>
      <c r="I64" s="95">
        <v>13104</v>
      </c>
      <c r="J64" s="95">
        <v>7773</v>
      </c>
      <c r="K64" s="95">
        <v>6765</v>
      </c>
      <c r="L64" s="95">
        <v>6720</v>
      </c>
      <c r="M64" s="95">
        <v>5634</v>
      </c>
      <c r="N64" s="95">
        <v>10713</v>
      </c>
      <c r="O64" s="95">
        <v>4422</v>
      </c>
      <c r="P64" s="95">
        <v>79821</v>
      </c>
    </row>
    <row r="65" spans="1:16" ht="12.75">
      <c r="A65" s="93" t="s">
        <v>129</v>
      </c>
      <c r="B65" s="95">
        <v>16215</v>
      </c>
      <c r="C65" s="95">
        <v>7947</v>
      </c>
      <c r="D65" s="95">
        <v>10668</v>
      </c>
      <c r="E65" s="95">
        <v>7947</v>
      </c>
      <c r="F65" s="95">
        <v>6738</v>
      </c>
      <c r="G65" s="95"/>
      <c r="H65" s="95"/>
      <c r="I65" s="95">
        <v>26010</v>
      </c>
      <c r="J65" s="95">
        <v>15864</v>
      </c>
      <c r="K65" s="95">
        <v>14250</v>
      </c>
      <c r="L65" s="95">
        <v>13806</v>
      </c>
      <c r="M65" s="95">
        <v>11424</v>
      </c>
      <c r="N65" s="95">
        <v>18717</v>
      </c>
      <c r="O65" s="95">
        <v>9018</v>
      </c>
      <c r="P65" s="95">
        <v>158607</v>
      </c>
    </row>
    <row r="66" spans="1:16" ht="12.75">
      <c r="A66" s="12"/>
      <c r="B66" s="95"/>
      <c r="C66" s="95"/>
      <c r="D66" s="95"/>
      <c r="E66" s="95"/>
      <c r="F66" s="95"/>
      <c r="G66" s="95"/>
      <c r="H66" s="95"/>
      <c r="I66" s="95"/>
      <c r="J66" s="95"/>
      <c r="K66" s="95"/>
      <c r="L66" s="95"/>
      <c r="M66" s="95"/>
      <c r="N66" s="95"/>
      <c r="O66" s="95"/>
      <c r="P66" s="95"/>
    </row>
    <row r="67" spans="1:16" ht="12.75">
      <c r="A67" s="99" t="s">
        <v>136</v>
      </c>
      <c r="B67" s="95"/>
      <c r="C67" s="95"/>
      <c r="D67" s="95"/>
      <c r="E67" s="95"/>
      <c r="F67" s="95"/>
      <c r="G67" s="95"/>
      <c r="H67" s="95"/>
      <c r="I67" s="95"/>
      <c r="J67" s="95"/>
      <c r="K67" s="95"/>
      <c r="L67" s="95"/>
      <c r="M67" s="95"/>
      <c r="N67" s="95"/>
      <c r="O67" s="95"/>
      <c r="P67" s="95"/>
    </row>
    <row r="68" spans="1:16" ht="12.75">
      <c r="A68" s="93" t="s">
        <v>126</v>
      </c>
      <c r="B68" s="95">
        <v>6132</v>
      </c>
      <c r="C68" s="95">
        <v>3207</v>
      </c>
      <c r="D68" s="95">
        <v>4374</v>
      </c>
      <c r="E68" s="95">
        <v>3297</v>
      </c>
      <c r="F68" s="95">
        <v>2850</v>
      </c>
      <c r="G68" s="95"/>
      <c r="H68" s="95"/>
      <c r="I68" s="95">
        <v>10689</v>
      </c>
      <c r="J68" s="95">
        <v>6414</v>
      </c>
      <c r="K68" s="95">
        <v>5523</v>
      </c>
      <c r="L68" s="95">
        <v>5442</v>
      </c>
      <c r="M68" s="95">
        <v>4395</v>
      </c>
      <c r="N68" s="95">
        <v>10821</v>
      </c>
      <c r="O68" s="95">
        <v>4281</v>
      </c>
      <c r="P68" s="95">
        <v>67419</v>
      </c>
    </row>
    <row r="69" spans="1:16" ht="12.75">
      <c r="A69" s="97" t="s">
        <v>128</v>
      </c>
      <c r="B69" s="95">
        <v>5883</v>
      </c>
      <c r="C69" s="95">
        <v>3237</v>
      </c>
      <c r="D69" s="95">
        <v>4104</v>
      </c>
      <c r="E69" s="95">
        <v>3207</v>
      </c>
      <c r="F69" s="95">
        <v>2895</v>
      </c>
      <c r="G69" s="95"/>
      <c r="H69" s="95"/>
      <c r="I69" s="95">
        <v>11376</v>
      </c>
      <c r="J69" s="95">
        <v>6801</v>
      </c>
      <c r="K69" s="95">
        <v>5202</v>
      </c>
      <c r="L69" s="95">
        <v>4821</v>
      </c>
      <c r="M69" s="95">
        <v>4119</v>
      </c>
      <c r="N69" s="95">
        <v>12390</v>
      </c>
      <c r="O69" s="95">
        <v>3807</v>
      </c>
      <c r="P69" s="95">
        <v>67845</v>
      </c>
    </row>
    <row r="70" spans="1:18" ht="12.75">
      <c r="A70" s="93" t="s">
        <v>129</v>
      </c>
      <c r="B70" s="95">
        <v>12018</v>
      </c>
      <c r="C70" s="95">
        <v>6441</v>
      </c>
      <c r="D70" s="95">
        <v>8475</v>
      </c>
      <c r="E70" s="95">
        <v>6504</v>
      </c>
      <c r="F70" s="95">
        <v>5745</v>
      </c>
      <c r="G70" s="95"/>
      <c r="H70" s="95">
        <f>B70+C70+D70+E70+F70</f>
        <v>39183</v>
      </c>
      <c r="I70" s="95">
        <v>22065</v>
      </c>
      <c r="J70" s="95">
        <v>13218</v>
      </c>
      <c r="K70" s="95">
        <v>10725</v>
      </c>
      <c r="L70" s="95">
        <v>10260</v>
      </c>
      <c r="M70" s="95">
        <v>8514</v>
      </c>
      <c r="N70" s="95">
        <v>23214</v>
      </c>
      <c r="O70" s="95">
        <v>8091</v>
      </c>
      <c r="P70" s="95">
        <v>135264</v>
      </c>
      <c r="R70" s="1">
        <f>SUM(H70:N70)</f>
        <v>127179</v>
      </c>
    </row>
    <row r="71" spans="1:16" ht="12.75">
      <c r="A71" s="12"/>
      <c r="B71" s="95"/>
      <c r="C71" s="95"/>
      <c r="D71" s="95"/>
      <c r="E71" s="95"/>
      <c r="F71" s="95"/>
      <c r="G71" s="95"/>
      <c r="H71" s="95"/>
      <c r="I71" s="95"/>
      <c r="J71" s="95"/>
      <c r="K71" s="95"/>
      <c r="L71" s="95"/>
      <c r="M71" s="95"/>
      <c r="N71" s="95"/>
      <c r="O71" s="95"/>
      <c r="P71" s="95"/>
    </row>
    <row r="72" spans="1:16" ht="12.75">
      <c r="A72" s="99" t="s">
        <v>137</v>
      </c>
      <c r="B72" s="95"/>
      <c r="C72" s="95"/>
      <c r="D72" s="95"/>
      <c r="E72" s="95"/>
      <c r="F72" s="95"/>
      <c r="G72" s="95"/>
      <c r="H72" s="95"/>
      <c r="I72" s="95"/>
      <c r="J72" s="95"/>
      <c r="K72" s="95"/>
      <c r="L72" s="95"/>
      <c r="M72" s="95"/>
      <c r="N72" s="95"/>
      <c r="O72" s="95"/>
      <c r="P72" s="95"/>
    </row>
    <row r="73" spans="1:16" ht="12.75">
      <c r="A73" s="93" t="s">
        <v>126</v>
      </c>
      <c r="B73" s="95">
        <v>5007</v>
      </c>
      <c r="C73" s="95">
        <v>2682</v>
      </c>
      <c r="D73" s="95">
        <v>3714</v>
      </c>
      <c r="E73" s="95">
        <v>2901</v>
      </c>
      <c r="F73" s="95">
        <v>2739</v>
      </c>
      <c r="G73" s="95"/>
      <c r="H73" s="95"/>
      <c r="I73" s="95">
        <v>11658</v>
      </c>
      <c r="J73" s="95">
        <v>6384</v>
      </c>
      <c r="K73" s="95">
        <v>4809</v>
      </c>
      <c r="L73" s="95">
        <v>4368</v>
      </c>
      <c r="M73" s="95">
        <v>3741</v>
      </c>
      <c r="N73" s="95">
        <v>13104</v>
      </c>
      <c r="O73" s="95">
        <v>4086</v>
      </c>
      <c r="P73" s="95">
        <v>65184</v>
      </c>
    </row>
    <row r="74" spans="1:16" ht="12.75">
      <c r="A74" s="97" t="s">
        <v>128</v>
      </c>
      <c r="B74" s="95">
        <v>4977</v>
      </c>
      <c r="C74" s="95">
        <v>2892</v>
      </c>
      <c r="D74" s="95">
        <v>3735</v>
      </c>
      <c r="E74" s="95">
        <v>2925</v>
      </c>
      <c r="F74" s="95">
        <v>2793</v>
      </c>
      <c r="G74" s="95"/>
      <c r="H74" s="95"/>
      <c r="I74" s="95">
        <v>11850</v>
      </c>
      <c r="J74" s="95">
        <v>7446</v>
      </c>
      <c r="K74" s="95">
        <v>5334</v>
      </c>
      <c r="L74" s="95">
        <v>4266</v>
      </c>
      <c r="M74" s="95">
        <v>3375</v>
      </c>
      <c r="N74" s="95">
        <v>13974</v>
      </c>
      <c r="O74" s="95">
        <v>4221</v>
      </c>
      <c r="P74" s="95">
        <v>67788</v>
      </c>
    </row>
    <row r="75" spans="1:16" ht="12.75">
      <c r="A75" s="93" t="s">
        <v>129</v>
      </c>
      <c r="B75" s="95">
        <v>9984</v>
      </c>
      <c r="C75" s="95">
        <v>5574</v>
      </c>
      <c r="D75" s="95">
        <v>7449</v>
      </c>
      <c r="E75" s="95">
        <v>5829</v>
      </c>
      <c r="F75" s="95">
        <v>5529</v>
      </c>
      <c r="G75" s="95"/>
      <c r="H75" s="95">
        <f>B75+C75+D75+E75+F75</f>
        <v>34365</v>
      </c>
      <c r="I75" s="95">
        <v>23505</v>
      </c>
      <c r="J75" s="95">
        <v>13830</v>
      </c>
      <c r="K75" s="95">
        <v>10140</v>
      </c>
      <c r="L75" s="95">
        <v>8631</v>
      </c>
      <c r="M75" s="95">
        <v>7116</v>
      </c>
      <c r="N75" s="95">
        <v>27081</v>
      </c>
      <c r="O75" s="95">
        <v>8304</v>
      </c>
      <c r="P75" s="95">
        <v>132975</v>
      </c>
    </row>
    <row r="76" spans="1:16" ht="12.75">
      <c r="A76" s="12"/>
      <c r="B76" s="95"/>
      <c r="C76" s="95"/>
      <c r="D76" s="95"/>
      <c r="E76" s="95"/>
      <c r="F76" s="95"/>
      <c r="G76" s="95"/>
      <c r="H76" s="95"/>
      <c r="I76" s="95"/>
      <c r="J76" s="95"/>
      <c r="K76" s="95"/>
      <c r="L76" s="95"/>
      <c r="M76" s="95"/>
      <c r="N76" s="95"/>
      <c r="O76" s="95"/>
      <c r="P76" s="95"/>
    </row>
    <row r="77" spans="1:16" ht="12.75">
      <c r="A77" s="99" t="s">
        <v>138</v>
      </c>
      <c r="B77" s="95"/>
      <c r="C77" s="95"/>
      <c r="D77" s="95"/>
      <c r="E77" s="95"/>
      <c r="F77" s="95"/>
      <c r="G77" s="95"/>
      <c r="H77" s="95"/>
      <c r="I77" s="95"/>
      <c r="J77" s="95"/>
      <c r="K77" s="95"/>
      <c r="L77" s="95"/>
      <c r="M77" s="95"/>
      <c r="N77" s="95"/>
      <c r="O77" s="95"/>
      <c r="P77" s="95"/>
    </row>
    <row r="78" spans="1:16" ht="12.75">
      <c r="A78" s="93" t="s">
        <v>126</v>
      </c>
      <c r="B78" s="95">
        <v>3453</v>
      </c>
      <c r="C78" s="95">
        <v>1905</v>
      </c>
      <c r="D78" s="95">
        <v>2664</v>
      </c>
      <c r="E78" s="95">
        <v>2067</v>
      </c>
      <c r="F78" s="95">
        <v>1914</v>
      </c>
      <c r="G78" s="95"/>
      <c r="H78" s="95"/>
      <c r="I78" s="95">
        <v>8196</v>
      </c>
      <c r="J78" s="95">
        <v>6483</v>
      </c>
      <c r="K78" s="95">
        <v>4077</v>
      </c>
      <c r="L78" s="95">
        <v>3432</v>
      </c>
      <c r="M78" s="95">
        <v>2721</v>
      </c>
      <c r="N78" s="95">
        <v>11625</v>
      </c>
      <c r="O78" s="95">
        <v>3219</v>
      </c>
      <c r="P78" s="95">
        <v>51759</v>
      </c>
    </row>
    <row r="79" spans="1:16" ht="12.75">
      <c r="A79" s="97" t="s">
        <v>128</v>
      </c>
      <c r="B79" s="95">
        <v>4062</v>
      </c>
      <c r="C79" s="95">
        <v>2445</v>
      </c>
      <c r="D79" s="95">
        <v>3114</v>
      </c>
      <c r="E79" s="95">
        <v>2487</v>
      </c>
      <c r="F79" s="95">
        <v>2430</v>
      </c>
      <c r="G79" s="95"/>
      <c r="H79" s="95"/>
      <c r="I79" s="95">
        <v>9807</v>
      </c>
      <c r="J79" s="95">
        <v>7764</v>
      </c>
      <c r="K79" s="95">
        <v>5496</v>
      </c>
      <c r="L79" s="95">
        <v>4368</v>
      </c>
      <c r="M79" s="95">
        <v>2865</v>
      </c>
      <c r="N79" s="95">
        <v>13050</v>
      </c>
      <c r="O79" s="95">
        <v>4017</v>
      </c>
      <c r="P79" s="95">
        <v>61902</v>
      </c>
    </row>
    <row r="80" spans="1:16" ht="12.75">
      <c r="A80" s="93" t="s">
        <v>129</v>
      </c>
      <c r="B80" s="95">
        <v>7515</v>
      </c>
      <c r="C80" s="95">
        <v>4347</v>
      </c>
      <c r="D80" s="95">
        <v>5778</v>
      </c>
      <c r="E80" s="95">
        <v>4554</v>
      </c>
      <c r="F80" s="95">
        <v>4341</v>
      </c>
      <c r="G80" s="95"/>
      <c r="H80" s="95">
        <f>B80+C80+D80+E80+F80</f>
        <v>26535</v>
      </c>
      <c r="I80" s="95">
        <v>18006</v>
      </c>
      <c r="J80" s="95">
        <v>14247</v>
      </c>
      <c r="K80" s="95">
        <v>9573</v>
      </c>
      <c r="L80" s="95">
        <v>7800</v>
      </c>
      <c r="M80" s="95">
        <v>5589</v>
      </c>
      <c r="N80" s="95">
        <v>24675</v>
      </c>
      <c r="O80" s="95">
        <v>7233</v>
      </c>
      <c r="P80" s="95">
        <v>113664</v>
      </c>
    </row>
    <row r="81" spans="1:16" ht="12.75">
      <c r="A81" s="12"/>
      <c r="B81" s="95"/>
      <c r="C81" s="95"/>
      <c r="D81" s="95"/>
      <c r="E81" s="95"/>
      <c r="F81" s="95"/>
      <c r="G81" s="95"/>
      <c r="H81" s="95"/>
      <c r="I81" s="95"/>
      <c r="J81" s="95"/>
      <c r="K81" s="95"/>
      <c r="L81" s="95"/>
      <c r="M81" s="95"/>
      <c r="N81" s="95"/>
      <c r="O81" s="95"/>
      <c r="P81" s="95"/>
    </row>
    <row r="82" spans="1:16" ht="12.75">
      <c r="A82" s="99" t="s">
        <v>139</v>
      </c>
      <c r="B82" s="95"/>
      <c r="C82" s="95"/>
      <c r="D82" s="95"/>
      <c r="E82" s="95"/>
      <c r="F82" s="95"/>
      <c r="G82" s="95"/>
      <c r="H82" s="95"/>
      <c r="I82" s="95"/>
      <c r="J82" s="95"/>
      <c r="K82" s="95"/>
      <c r="L82" s="95"/>
      <c r="M82" s="95"/>
      <c r="N82" s="95"/>
      <c r="O82" s="95"/>
      <c r="P82" s="95"/>
    </row>
    <row r="83" spans="1:16" ht="12.75">
      <c r="A83" s="93" t="s">
        <v>126</v>
      </c>
      <c r="B83" s="95">
        <v>2250</v>
      </c>
      <c r="C83" s="95">
        <v>1302</v>
      </c>
      <c r="D83" s="95">
        <v>1689</v>
      </c>
      <c r="E83" s="95">
        <v>1182</v>
      </c>
      <c r="F83" s="95">
        <v>1176</v>
      </c>
      <c r="G83" s="95"/>
      <c r="H83" s="95"/>
      <c r="I83" s="95">
        <v>4701</v>
      </c>
      <c r="J83" s="95">
        <v>3876</v>
      </c>
      <c r="K83" s="95">
        <v>3279</v>
      </c>
      <c r="L83" s="95">
        <v>2403</v>
      </c>
      <c r="M83" s="95">
        <v>1671</v>
      </c>
      <c r="N83" s="95">
        <v>7908</v>
      </c>
      <c r="O83" s="95">
        <v>2127</v>
      </c>
      <c r="P83" s="95">
        <v>33564</v>
      </c>
    </row>
    <row r="84" spans="1:16" ht="12.75">
      <c r="A84" s="97" t="s">
        <v>128</v>
      </c>
      <c r="B84" s="95">
        <v>3411</v>
      </c>
      <c r="C84" s="95">
        <v>1965</v>
      </c>
      <c r="D84" s="95">
        <v>2481</v>
      </c>
      <c r="E84" s="95">
        <v>1845</v>
      </c>
      <c r="F84" s="95">
        <v>1950</v>
      </c>
      <c r="G84" s="95"/>
      <c r="H84" s="95"/>
      <c r="I84" s="95">
        <v>7419</v>
      </c>
      <c r="J84" s="95">
        <v>5640</v>
      </c>
      <c r="K84" s="95">
        <v>4677</v>
      </c>
      <c r="L84" s="95">
        <v>3615</v>
      </c>
      <c r="M84" s="95">
        <v>2286</v>
      </c>
      <c r="N84" s="95">
        <v>10143</v>
      </c>
      <c r="O84" s="95">
        <v>3309</v>
      </c>
      <c r="P84" s="95">
        <v>48726</v>
      </c>
    </row>
    <row r="85" spans="1:16" ht="12.75">
      <c r="A85" s="93" t="s">
        <v>129</v>
      </c>
      <c r="B85" s="95">
        <v>5658</v>
      </c>
      <c r="C85" s="95">
        <v>3264</v>
      </c>
      <c r="D85" s="95">
        <v>4170</v>
      </c>
      <c r="E85" s="95">
        <v>3027</v>
      </c>
      <c r="F85" s="95">
        <v>3126</v>
      </c>
      <c r="G85" s="95"/>
      <c r="H85" s="95">
        <f>B85+C85+D85+E85+F85</f>
        <v>19245</v>
      </c>
      <c r="I85" s="95">
        <v>12117</v>
      </c>
      <c r="J85" s="95">
        <v>9513</v>
      </c>
      <c r="K85" s="95">
        <v>7956</v>
      </c>
      <c r="L85" s="95">
        <v>6018</v>
      </c>
      <c r="M85" s="95">
        <v>3957</v>
      </c>
      <c r="N85" s="95">
        <v>18051</v>
      </c>
      <c r="O85" s="95">
        <v>5430</v>
      </c>
      <c r="P85" s="95">
        <v>82290</v>
      </c>
    </row>
    <row r="86" spans="1:16" ht="12.75">
      <c r="A86" s="12"/>
      <c r="B86" s="95"/>
      <c r="C86" s="95"/>
      <c r="D86" s="95"/>
      <c r="E86" s="95"/>
      <c r="F86" s="95"/>
      <c r="G86" s="95"/>
      <c r="H86" s="95"/>
      <c r="I86" s="95"/>
      <c r="J86" s="95"/>
      <c r="K86" s="95"/>
      <c r="L86" s="95"/>
      <c r="M86" s="95"/>
      <c r="N86" s="95"/>
      <c r="O86" s="95"/>
      <c r="P86" s="95"/>
    </row>
    <row r="87" spans="1:16" ht="12.75">
      <c r="A87" s="99" t="s">
        <v>140</v>
      </c>
      <c r="B87" s="95"/>
      <c r="C87" s="95"/>
      <c r="D87" s="95"/>
      <c r="E87" s="95"/>
      <c r="F87" s="95"/>
      <c r="G87" s="95"/>
      <c r="H87" s="95"/>
      <c r="I87" s="95"/>
      <c r="J87" s="95"/>
      <c r="K87" s="95"/>
      <c r="L87" s="95"/>
      <c r="M87" s="95"/>
      <c r="N87" s="95"/>
      <c r="O87" s="95"/>
      <c r="P87" s="95"/>
    </row>
    <row r="88" spans="1:16" ht="12.75">
      <c r="A88" s="93" t="s">
        <v>126</v>
      </c>
      <c r="B88" s="95">
        <v>1596</v>
      </c>
      <c r="C88" s="95">
        <v>852</v>
      </c>
      <c r="D88" s="95">
        <v>1050</v>
      </c>
      <c r="E88" s="95">
        <v>786</v>
      </c>
      <c r="F88" s="95">
        <v>783</v>
      </c>
      <c r="G88" s="95"/>
      <c r="H88" s="95"/>
      <c r="I88" s="95">
        <v>2697</v>
      </c>
      <c r="J88" s="95">
        <v>2034</v>
      </c>
      <c r="K88" s="95">
        <v>1905</v>
      </c>
      <c r="L88" s="95">
        <v>1704</v>
      </c>
      <c r="M88" s="95">
        <v>1026</v>
      </c>
      <c r="N88" s="95">
        <v>4602</v>
      </c>
      <c r="O88" s="95">
        <v>1383</v>
      </c>
      <c r="P88" s="95">
        <v>20412</v>
      </c>
    </row>
    <row r="89" spans="1:16" ht="12.75">
      <c r="A89" s="97" t="s">
        <v>128</v>
      </c>
      <c r="B89" s="95">
        <v>2889</v>
      </c>
      <c r="C89" s="95">
        <v>1668</v>
      </c>
      <c r="D89" s="95">
        <v>1947</v>
      </c>
      <c r="E89" s="95">
        <v>1497</v>
      </c>
      <c r="F89" s="95">
        <v>1497</v>
      </c>
      <c r="G89" s="95"/>
      <c r="H89" s="95"/>
      <c r="I89" s="95">
        <v>5043</v>
      </c>
      <c r="J89" s="95">
        <v>3648</v>
      </c>
      <c r="K89" s="95">
        <v>3114</v>
      </c>
      <c r="L89" s="95">
        <v>2835</v>
      </c>
      <c r="M89" s="95">
        <v>1713</v>
      </c>
      <c r="N89" s="95">
        <v>6675</v>
      </c>
      <c r="O89" s="95">
        <v>2355</v>
      </c>
      <c r="P89" s="95">
        <v>34869</v>
      </c>
    </row>
    <row r="90" spans="1:16" ht="12.75">
      <c r="A90" s="93" t="s">
        <v>129</v>
      </c>
      <c r="B90" s="95">
        <v>4482</v>
      </c>
      <c r="C90" s="95">
        <v>2520</v>
      </c>
      <c r="D90" s="95">
        <v>2994</v>
      </c>
      <c r="E90" s="95">
        <v>2280</v>
      </c>
      <c r="F90" s="95">
        <v>2277</v>
      </c>
      <c r="G90" s="95"/>
      <c r="H90" s="95">
        <f>B90+C90+D90+E90+F90</f>
        <v>14553</v>
      </c>
      <c r="I90" s="95">
        <v>7737</v>
      </c>
      <c r="J90" s="95">
        <v>5679</v>
      </c>
      <c r="K90" s="95">
        <v>5016</v>
      </c>
      <c r="L90" s="95">
        <v>4539</v>
      </c>
      <c r="M90" s="95">
        <v>2739</v>
      </c>
      <c r="N90" s="95">
        <v>11274</v>
      </c>
      <c r="O90" s="95">
        <v>3735</v>
      </c>
      <c r="P90" s="95">
        <v>55281</v>
      </c>
    </row>
    <row r="91" spans="1:16" ht="12.75">
      <c r="A91" s="12"/>
      <c r="B91" s="95"/>
      <c r="C91" s="95"/>
      <c r="D91" s="95"/>
      <c r="E91" s="95"/>
      <c r="F91" s="95"/>
      <c r="G91" s="95"/>
      <c r="H91" s="95"/>
      <c r="I91" s="95"/>
      <c r="J91" s="95"/>
      <c r="K91" s="95"/>
      <c r="L91" s="95"/>
      <c r="M91" s="95"/>
      <c r="N91" s="95"/>
      <c r="O91" s="95"/>
      <c r="P91" s="95"/>
    </row>
    <row r="92" spans="1:16" ht="22.5">
      <c r="A92" s="101" t="s">
        <v>141</v>
      </c>
      <c r="B92" s="95"/>
      <c r="C92" s="95"/>
      <c r="D92" s="95"/>
      <c r="E92" s="95"/>
      <c r="F92" s="95"/>
      <c r="G92" s="95"/>
      <c r="H92" s="95"/>
      <c r="I92" s="95"/>
      <c r="J92" s="95"/>
      <c r="K92" s="95"/>
      <c r="L92" s="95"/>
      <c r="M92" s="95"/>
      <c r="N92" s="95"/>
      <c r="O92" s="95"/>
      <c r="P92" s="95"/>
    </row>
    <row r="93" spans="1:16" ht="12.75">
      <c r="A93" s="93" t="s">
        <v>142</v>
      </c>
      <c r="B93" s="95">
        <v>1173</v>
      </c>
      <c r="C93" s="95">
        <v>654</v>
      </c>
      <c r="D93" s="95">
        <v>669</v>
      </c>
      <c r="E93" s="95">
        <v>489</v>
      </c>
      <c r="F93" s="95">
        <v>408</v>
      </c>
      <c r="G93" s="95"/>
      <c r="H93" s="95"/>
      <c r="I93" s="95">
        <v>1542</v>
      </c>
      <c r="J93" s="95">
        <v>933</v>
      </c>
      <c r="K93" s="95">
        <v>747</v>
      </c>
      <c r="L93" s="95">
        <v>804</v>
      </c>
      <c r="M93" s="95">
        <v>582</v>
      </c>
      <c r="N93" s="95">
        <v>2487</v>
      </c>
      <c r="O93" s="95">
        <v>708</v>
      </c>
      <c r="P93" s="95">
        <v>11196</v>
      </c>
    </row>
    <row r="94" spans="1:16" ht="12.75">
      <c r="A94" s="93" t="s">
        <v>143</v>
      </c>
      <c r="B94" s="95">
        <v>3063</v>
      </c>
      <c r="C94" s="95">
        <v>1758</v>
      </c>
      <c r="D94" s="95">
        <v>2076</v>
      </c>
      <c r="E94" s="95">
        <v>1605</v>
      </c>
      <c r="F94" s="95">
        <v>1368</v>
      </c>
      <c r="G94" s="95"/>
      <c r="H94" s="95"/>
      <c r="I94" s="95">
        <v>4437</v>
      </c>
      <c r="J94" s="95">
        <v>2373</v>
      </c>
      <c r="K94" s="95">
        <v>1773</v>
      </c>
      <c r="L94" s="95">
        <v>1665</v>
      </c>
      <c r="M94" s="95">
        <v>1161</v>
      </c>
      <c r="N94" s="95">
        <v>4290</v>
      </c>
      <c r="O94" s="95">
        <v>1695</v>
      </c>
      <c r="P94" s="95">
        <v>27267</v>
      </c>
    </row>
    <row r="95" spans="1:16" ht="12.75">
      <c r="A95" s="93" t="s">
        <v>144</v>
      </c>
      <c r="B95" s="95">
        <v>4233</v>
      </c>
      <c r="C95" s="95">
        <v>2412</v>
      </c>
      <c r="D95" s="95">
        <v>2745</v>
      </c>
      <c r="E95" s="95">
        <v>2094</v>
      </c>
      <c r="F95" s="95">
        <v>1776</v>
      </c>
      <c r="G95" s="95"/>
      <c r="H95" s="95">
        <f>B95+C95+D95+E95+F95</f>
        <v>13260</v>
      </c>
      <c r="I95" s="95">
        <v>5976</v>
      </c>
      <c r="J95" s="95">
        <v>3309</v>
      </c>
      <c r="K95" s="95">
        <v>2520</v>
      </c>
      <c r="L95" s="95">
        <v>2469</v>
      </c>
      <c r="M95" s="95">
        <v>1746</v>
      </c>
      <c r="N95" s="95">
        <v>6780</v>
      </c>
      <c r="O95" s="95">
        <v>2403</v>
      </c>
      <c r="P95" s="95">
        <v>38463</v>
      </c>
    </row>
    <row r="96" spans="1:16" ht="12.75">
      <c r="A96" s="93"/>
      <c r="B96" s="95"/>
      <c r="C96" s="95"/>
      <c r="D96" s="95"/>
      <c r="E96" s="95"/>
      <c r="F96" s="95"/>
      <c r="G96" s="95"/>
      <c r="H96" s="95"/>
      <c r="I96" s="95"/>
      <c r="J96" s="95"/>
      <c r="K96" s="95"/>
      <c r="L96" s="95"/>
      <c r="M96" s="95"/>
      <c r="N96" s="95"/>
      <c r="O96" s="95"/>
      <c r="P96" s="95"/>
    </row>
    <row r="97" spans="1:16" ht="12.75">
      <c r="A97" s="93" t="s">
        <v>14</v>
      </c>
      <c r="B97" s="95"/>
      <c r="C97" s="95"/>
      <c r="D97" s="95"/>
      <c r="E97" s="95"/>
      <c r="F97" s="95"/>
      <c r="G97" s="95"/>
      <c r="H97" s="95"/>
      <c r="I97" s="95"/>
      <c r="J97" s="95"/>
      <c r="K97" s="95"/>
      <c r="L97" s="95"/>
      <c r="M97" s="95"/>
      <c r="N97" s="95"/>
      <c r="O97" s="95"/>
      <c r="P97" s="95"/>
    </row>
    <row r="98" spans="1:16" ht="12.75">
      <c r="A98" s="93" t="s">
        <v>142</v>
      </c>
      <c r="B98" s="95">
        <v>420222</v>
      </c>
      <c r="C98" s="95">
        <v>141738</v>
      </c>
      <c r="D98" s="95">
        <v>165708</v>
      </c>
      <c r="E98" s="95">
        <v>108807</v>
      </c>
      <c r="F98" s="95">
        <v>84744</v>
      </c>
      <c r="G98" s="95"/>
      <c r="H98" s="95"/>
      <c r="I98" s="95">
        <v>305121</v>
      </c>
      <c r="J98" s="95">
        <v>149808</v>
      </c>
      <c r="K98" s="95">
        <v>97998</v>
      </c>
      <c r="L98" s="95">
        <v>61512</v>
      </c>
      <c r="M98" s="95">
        <v>35148</v>
      </c>
      <c r="N98" s="95">
        <v>74067</v>
      </c>
      <c r="O98" s="95">
        <v>132585</v>
      </c>
      <c r="P98" s="95">
        <v>1777461</v>
      </c>
    </row>
    <row r="99" spans="1:16" ht="12.75">
      <c r="A99" s="93" t="s">
        <v>143</v>
      </c>
      <c r="B99" s="95">
        <v>424395</v>
      </c>
      <c r="C99" s="95">
        <v>150033</v>
      </c>
      <c r="D99" s="95">
        <v>168372</v>
      </c>
      <c r="E99" s="95">
        <v>112623</v>
      </c>
      <c r="F99" s="95">
        <v>89985</v>
      </c>
      <c r="G99" s="95"/>
      <c r="H99" s="95"/>
      <c r="I99" s="95">
        <v>321381</v>
      </c>
      <c r="J99" s="95">
        <v>160341</v>
      </c>
      <c r="K99" s="95">
        <v>104658</v>
      </c>
      <c r="L99" s="95">
        <v>65382</v>
      </c>
      <c r="M99" s="95">
        <v>38058</v>
      </c>
      <c r="N99" s="95">
        <v>81831</v>
      </c>
      <c r="O99" s="95">
        <v>123798</v>
      </c>
      <c r="P99" s="95">
        <v>1840839</v>
      </c>
    </row>
    <row r="100" spans="1:16" ht="12.75">
      <c r="A100" s="102" t="s">
        <v>144</v>
      </c>
      <c r="B100" s="103">
        <v>844611</v>
      </c>
      <c r="C100" s="103">
        <v>291771</v>
      </c>
      <c r="D100" s="103">
        <v>334077</v>
      </c>
      <c r="E100" s="103">
        <v>221430</v>
      </c>
      <c r="F100" s="103">
        <v>174726</v>
      </c>
      <c r="G100" s="103"/>
      <c r="H100" s="95">
        <f>B100+C100+D100+E100+F100</f>
        <v>1866615</v>
      </c>
      <c r="I100" s="103">
        <v>626496</v>
      </c>
      <c r="J100" s="103">
        <v>310152</v>
      </c>
      <c r="K100" s="103">
        <v>202653</v>
      </c>
      <c r="L100" s="103">
        <v>126891</v>
      </c>
      <c r="M100" s="103">
        <v>73209</v>
      </c>
      <c r="N100" s="103">
        <v>155904</v>
      </c>
      <c r="O100" s="103">
        <v>256386</v>
      </c>
      <c r="P100" s="103">
        <v>3618303</v>
      </c>
    </row>
    <row r="101" spans="1:17" ht="12.75">
      <c r="A101" s="104"/>
      <c r="B101" s="104"/>
      <c r="C101" s="104"/>
      <c r="D101" s="104"/>
      <c r="E101" s="104"/>
      <c r="F101" s="104"/>
      <c r="G101" s="104"/>
      <c r="H101" s="104"/>
      <c r="I101" s="104"/>
      <c r="J101" s="104"/>
      <c r="K101" s="104"/>
      <c r="L101" s="104"/>
      <c r="M101" s="104"/>
      <c r="N101" s="104"/>
      <c r="O101" s="104"/>
      <c r="P101" s="104"/>
      <c r="Q101" s="12"/>
    </row>
    <row r="102" spans="1:16" ht="12.75">
      <c r="A102" s="100"/>
      <c r="B102" s="94" t="s">
        <v>145</v>
      </c>
      <c r="C102" s="100"/>
      <c r="D102" s="100"/>
      <c r="E102" s="100"/>
      <c r="F102" s="100"/>
      <c r="G102" s="100"/>
      <c r="H102" s="100"/>
      <c r="I102" s="100"/>
      <c r="J102" s="100"/>
      <c r="K102" s="100"/>
      <c r="L102" s="100"/>
      <c r="M102" s="100"/>
      <c r="N102" s="100"/>
      <c r="O102" s="100"/>
      <c r="P102" s="100"/>
    </row>
    <row r="105" spans="3:29" ht="45">
      <c r="C105" s="3" t="s">
        <v>148</v>
      </c>
      <c r="R105" s="28" t="s">
        <v>64</v>
      </c>
      <c r="S105" s="30" t="s">
        <v>72</v>
      </c>
      <c r="T105" s="31" t="s">
        <v>65</v>
      </c>
      <c r="U105" s="31" t="s">
        <v>66</v>
      </c>
      <c r="V105" s="31" t="s">
        <v>67</v>
      </c>
      <c r="W105" s="31" t="s">
        <v>68</v>
      </c>
      <c r="X105" s="31" t="s">
        <v>69</v>
      </c>
      <c r="Y105" s="31" t="s">
        <v>70</v>
      </c>
      <c r="Z105" s="31" t="s">
        <v>71</v>
      </c>
      <c r="AB105" s="31"/>
      <c r="AC105" s="31" t="s">
        <v>147</v>
      </c>
    </row>
    <row r="106" spans="3:29" ht="22.5">
      <c r="C106" s="105" t="s">
        <v>64</v>
      </c>
      <c r="D106" s="106" t="s">
        <v>72</v>
      </c>
      <c r="E106" s="107" t="s">
        <v>65</v>
      </c>
      <c r="F106" s="107" t="s">
        <v>66</v>
      </c>
      <c r="G106" s="107" t="s">
        <v>67</v>
      </c>
      <c r="H106" s="107" t="s">
        <v>68</v>
      </c>
      <c r="I106" s="107" t="s">
        <v>69</v>
      </c>
      <c r="J106" s="107" t="s">
        <v>70</v>
      </c>
      <c r="K106" s="107" t="s">
        <v>71</v>
      </c>
      <c r="R106" s="27" t="s">
        <v>8</v>
      </c>
      <c r="S106" s="108"/>
      <c r="T106" s="109">
        <f>H70</f>
        <v>39183</v>
      </c>
      <c r="U106" s="109">
        <f aca="true" t="shared" si="0" ref="U106:AA106">I70</f>
        <v>22065</v>
      </c>
      <c r="V106" s="109">
        <f t="shared" si="0"/>
        <v>13218</v>
      </c>
      <c r="W106" s="109">
        <f t="shared" si="0"/>
        <v>10725</v>
      </c>
      <c r="X106" s="109">
        <f t="shared" si="0"/>
        <v>10260</v>
      </c>
      <c r="Y106" s="109">
        <f t="shared" si="0"/>
        <v>8514</v>
      </c>
      <c r="Z106" s="109">
        <f t="shared" si="0"/>
        <v>23214</v>
      </c>
      <c r="AA106" s="109">
        <f t="shared" si="0"/>
        <v>8091</v>
      </c>
      <c r="AB106" s="109">
        <f>P70</f>
        <v>135264</v>
      </c>
      <c r="AC106" s="31">
        <f aca="true" t="shared" si="1" ref="AC106:AC112">AB106-AA106</f>
        <v>127173</v>
      </c>
    </row>
    <row r="107" spans="3:29" ht="22.5">
      <c r="C107" s="110" t="s">
        <v>8</v>
      </c>
      <c r="D107" s="111">
        <v>0.09450119129060414</v>
      </c>
      <c r="E107" s="4">
        <v>0.30810785308202215</v>
      </c>
      <c r="F107" s="4">
        <v>0.17350380977094196</v>
      </c>
      <c r="G107" s="4">
        <v>0.10393715647189262</v>
      </c>
      <c r="H107" s="4">
        <v>0.0843339388077658</v>
      </c>
      <c r="I107" s="4">
        <v>0.08067750230001651</v>
      </c>
      <c r="J107" s="4">
        <v>0.06694817296124177</v>
      </c>
      <c r="K107" s="4">
        <v>0.18253874643202567</v>
      </c>
      <c r="R107" s="27" t="s">
        <v>9</v>
      </c>
      <c r="S107" s="108"/>
      <c r="T107" s="109">
        <f>H75</f>
        <v>34365</v>
      </c>
      <c r="U107" s="109">
        <f aca="true" t="shared" si="2" ref="U107:AA107">I75</f>
        <v>23505</v>
      </c>
      <c r="V107" s="109">
        <f t="shared" si="2"/>
        <v>13830</v>
      </c>
      <c r="W107" s="109">
        <f t="shared" si="2"/>
        <v>10140</v>
      </c>
      <c r="X107" s="109">
        <f t="shared" si="2"/>
        <v>8631</v>
      </c>
      <c r="Y107" s="109">
        <f t="shared" si="2"/>
        <v>7116</v>
      </c>
      <c r="Z107" s="109">
        <f t="shared" si="2"/>
        <v>27081</v>
      </c>
      <c r="AA107" s="109">
        <f t="shared" si="2"/>
        <v>8304</v>
      </c>
      <c r="AB107" s="109">
        <f>P75</f>
        <v>132975</v>
      </c>
      <c r="AC107" s="31">
        <f t="shared" si="1"/>
        <v>124671</v>
      </c>
    </row>
    <row r="108" spans="3:29" ht="22.5">
      <c r="C108" s="110" t="s">
        <v>9</v>
      </c>
      <c r="D108" s="111">
        <v>0.08008277787135741</v>
      </c>
      <c r="E108" s="4">
        <v>0.2756454989532449</v>
      </c>
      <c r="F108" s="4">
        <v>0.18853622735038622</v>
      </c>
      <c r="G108" s="4">
        <v>0.1109319729528118</v>
      </c>
      <c r="H108" s="4">
        <v>0.08133407127559737</v>
      </c>
      <c r="I108" s="4">
        <v>0.06923021392304546</v>
      </c>
      <c r="J108" s="4">
        <v>0.057078229901099696</v>
      </c>
      <c r="K108" s="4">
        <v>0.2172197223091176</v>
      </c>
      <c r="R108" s="27" t="s">
        <v>52</v>
      </c>
      <c r="S108" s="108"/>
      <c r="T108" s="109">
        <f>H80</f>
        <v>26535</v>
      </c>
      <c r="U108" s="109">
        <f aca="true" t="shared" si="3" ref="U108:AA108">I80</f>
        <v>18006</v>
      </c>
      <c r="V108" s="109">
        <f t="shared" si="3"/>
        <v>14247</v>
      </c>
      <c r="W108" s="109">
        <f t="shared" si="3"/>
        <v>9573</v>
      </c>
      <c r="X108" s="109">
        <f t="shared" si="3"/>
        <v>7800</v>
      </c>
      <c r="Y108" s="109">
        <f t="shared" si="3"/>
        <v>5589</v>
      </c>
      <c r="Z108" s="109">
        <f t="shared" si="3"/>
        <v>24675</v>
      </c>
      <c r="AA108" s="109">
        <f t="shared" si="3"/>
        <v>7233</v>
      </c>
      <c r="AB108" s="109">
        <f>P80</f>
        <v>113664</v>
      </c>
      <c r="AC108" s="31">
        <f t="shared" si="1"/>
        <v>106431</v>
      </c>
    </row>
    <row r="109" spans="3:29" ht="22.5">
      <c r="C109" s="110" t="s">
        <v>52</v>
      </c>
      <c r="D109" s="111">
        <v>0.07060912704005412</v>
      </c>
      <c r="E109" s="4">
        <v>0.24931645855061024</v>
      </c>
      <c r="F109" s="4">
        <v>0.16918003213349495</v>
      </c>
      <c r="G109" s="4">
        <v>0.13386137497533612</v>
      </c>
      <c r="H109" s="4">
        <v>0.08994559855681146</v>
      </c>
      <c r="I109" s="4">
        <v>0.07328691828508611</v>
      </c>
      <c r="J109" s="4">
        <v>0.05251289567889055</v>
      </c>
      <c r="K109" s="4">
        <v>0.23184034726724356</v>
      </c>
      <c r="R109" s="27" t="s">
        <v>11</v>
      </c>
      <c r="S109" s="108"/>
      <c r="T109" s="109">
        <f>H85</f>
        <v>19245</v>
      </c>
      <c r="U109" s="109">
        <f aca="true" t="shared" si="4" ref="U109:AA109">I85</f>
        <v>12117</v>
      </c>
      <c r="V109" s="109">
        <f t="shared" si="4"/>
        <v>9513</v>
      </c>
      <c r="W109" s="109">
        <f t="shared" si="4"/>
        <v>7956</v>
      </c>
      <c r="X109" s="109">
        <f t="shared" si="4"/>
        <v>6018</v>
      </c>
      <c r="Y109" s="109">
        <f t="shared" si="4"/>
        <v>3957</v>
      </c>
      <c r="Z109" s="109">
        <f t="shared" si="4"/>
        <v>18051</v>
      </c>
      <c r="AA109" s="109">
        <f t="shared" si="4"/>
        <v>5430</v>
      </c>
      <c r="AB109" s="109">
        <f>P85</f>
        <v>82290</v>
      </c>
      <c r="AC109" s="31">
        <f t="shared" si="1"/>
        <v>76860</v>
      </c>
    </row>
    <row r="110" spans="3:29" ht="22.5">
      <c r="C110" s="110" t="s">
        <v>11</v>
      </c>
      <c r="D110" s="111">
        <v>0.0736143637782982</v>
      </c>
      <c r="E110" s="4">
        <v>0.2503903200624512</v>
      </c>
      <c r="F110" s="4">
        <v>0.1576502732240437</v>
      </c>
      <c r="G110" s="4">
        <v>0.12377049180327869</v>
      </c>
      <c r="H110" s="4">
        <v>0.10351288056206089</v>
      </c>
      <c r="I110" s="4">
        <v>0.07829820452771273</v>
      </c>
      <c r="J110" s="4">
        <v>0.0514832162373146</v>
      </c>
      <c r="K110" s="4">
        <v>0.23485558157689304</v>
      </c>
      <c r="R110" s="27" t="s">
        <v>12</v>
      </c>
      <c r="S110" s="108"/>
      <c r="T110" s="109">
        <f>H90</f>
        <v>14553</v>
      </c>
      <c r="U110" s="109">
        <f aca="true" t="shared" si="5" ref="U110:AA110">I90</f>
        <v>7737</v>
      </c>
      <c r="V110" s="109">
        <f t="shared" si="5"/>
        <v>5679</v>
      </c>
      <c r="W110" s="109">
        <f t="shared" si="5"/>
        <v>5016</v>
      </c>
      <c r="X110" s="109">
        <f t="shared" si="5"/>
        <v>4539</v>
      </c>
      <c r="Y110" s="109">
        <f t="shared" si="5"/>
        <v>2739</v>
      </c>
      <c r="Z110" s="109">
        <f t="shared" si="5"/>
        <v>11274</v>
      </c>
      <c r="AA110" s="109">
        <f t="shared" si="5"/>
        <v>3735</v>
      </c>
      <c r="AB110" s="109">
        <f>P90</f>
        <v>55281</v>
      </c>
      <c r="AC110" s="31">
        <f t="shared" si="1"/>
        <v>51546</v>
      </c>
    </row>
    <row r="111" spans="3:29" ht="22.5">
      <c r="C111" s="110" t="s">
        <v>12</v>
      </c>
      <c r="D111" s="111">
        <v>0.08695146083110232</v>
      </c>
      <c r="E111" s="4">
        <v>0.28233034571062743</v>
      </c>
      <c r="F111" s="4">
        <v>0.1500989407519497</v>
      </c>
      <c r="G111" s="4">
        <v>0.11017343731812362</v>
      </c>
      <c r="H111" s="4">
        <v>0.0973111395646607</v>
      </c>
      <c r="I111" s="4">
        <v>0.08805726923524619</v>
      </c>
      <c r="J111" s="4">
        <v>0.05313700384122919</v>
      </c>
      <c r="K111" s="4">
        <v>0.21871726225119312</v>
      </c>
      <c r="R111" s="27" t="s">
        <v>53</v>
      </c>
      <c r="S111" s="108"/>
      <c r="T111" s="109">
        <f>H95</f>
        <v>13260</v>
      </c>
      <c r="U111" s="109">
        <f aca="true" t="shared" si="6" ref="U111:AA111">I95</f>
        <v>5976</v>
      </c>
      <c r="V111" s="109">
        <f t="shared" si="6"/>
        <v>3309</v>
      </c>
      <c r="W111" s="109">
        <f t="shared" si="6"/>
        <v>2520</v>
      </c>
      <c r="X111" s="109">
        <f t="shared" si="6"/>
        <v>2469</v>
      </c>
      <c r="Y111" s="109">
        <f t="shared" si="6"/>
        <v>1746</v>
      </c>
      <c r="Z111" s="109">
        <f t="shared" si="6"/>
        <v>6780</v>
      </c>
      <c r="AA111" s="109">
        <f t="shared" si="6"/>
        <v>2403</v>
      </c>
      <c r="AB111" s="109">
        <f>P95</f>
        <v>38463</v>
      </c>
      <c r="AC111" s="31">
        <f t="shared" si="1"/>
        <v>36060</v>
      </c>
    </row>
    <row r="112" spans="3:29" ht="22.5">
      <c r="C112" s="110" t="s">
        <v>53</v>
      </c>
      <c r="D112" s="111">
        <v>0.06688851913477538</v>
      </c>
      <c r="E112" s="4">
        <v>0.36772046589018303</v>
      </c>
      <c r="F112" s="4">
        <v>0.16572379367720466</v>
      </c>
      <c r="G112" s="4">
        <v>0.09176372712146423</v>
      </c>
      <c r="H112" s="4">
        <v>0.06988352745424292</v>
      </c>
      <c r="I112" s="4">
        <v>0.06846921797004991</v>
      </c>
      <c r="J112" s="4">
        <v>0.04841930116472546</v>
      </c>
      <c r="K112" s="4">
        <v>0.18801996672212978</v>
      </c>
      <c r="R112" s="27" t="s">
        <v>14</v>
      </c>
      <c r="S112" s="108"/>
      <c r="T112" s="109">
        <f>H100</f>
        <v>1866615</v>
      </c>
      <c r="U112" s="109">
        <f aca="true" t="shared" si="7" ref="U112:AA112">I100</f>
        <v>626496</v>
      </c>
      <c r="V112" s="109">
        <f t="shared" si="7"/>
        <v>310152</v>
      </c>
      <c r="W112" s="109">
        <f t="shared" si="7"/>
        <v>202653</v>
      </c>
      <c r="X112" s="109">
        <f t="shared" si="7"/>
        <v>126891</v>
      </c>
      <c r="Y112" s="109">
        <f t="shared" si="7"/>
        <v>73209</v>
      </c>
      <c r="Z112" s="109">
        <f t="shared" si="7"/>
        <v>155904</v>
      </c>
      <c r="AA112" s="109">
        <f t="shared" si="7"/>
        <v>256386</v>
      </c>
      <c r="AB112" s="109">
        <f>P100</f>
        <v>3618303</v>
      </c>
      <c r="AC112" s="31">
        <f t="shared" si="1"/>
        <v>3361917</v>
      </c>
    </row>
    <row r="113" spans="3:11" ht="12.75">
      <c r="C113" s="110" t="s">
        <v>14</v>
      </c>
      <c r="D113" s="111">
        <v>0.25122898631941243</v>
      </c>
      <c r="E113" s="4">
        <v>0.555223403790159</v>
      </c>
      <c r="F113" s="4">
        <v>0.1863508230572022</v>
      </c>
      <c r="G113" s="4">
        <v>0.09225450836531657</v>
      </c>
      <c r="H113" s="4">
        <v>0.060279001533946254</v>
      </c>
      <c r="I113" s="4">
        <v>0.0377436444742687</v>
      </c>
      <c r="J113" s="4">
        <v>0.021775968889178408</v>
      </c>
      <c r="K113" s="4">
        <v>0.04637354223795531</v>
      </c>
    </row>
    <row r="116" spans="30:41" ht="12.75">
      <c r="AD116" s="12"/>
      <c r="AE116" s="12"/>
      <c r="AF116" s="12"/>
      <c r="AG116" s="12"/>
      <c r="AH116" s="12"/>
      <c r="AI116" s="12"/>
      <c r="AJ116" s="12"/>
      <c r="AK116" s="12"/>
      <c r="AL116" s="12"/>
      <c r="AM116" s="12"/>
      <c r="AN116" s="12"/>
      <c r="AO116" s="12"/>
    </row>
    <row r="117" spans="18:41" ht="45">
      <c r="R117" s="28" t="s">
        <v>64</v>
      </c>
      <c r="S117" s="30" t="s">
        <v>72</v>
      </c>
      <c r="T117" s="31" t="s">
        <v>65</v>
      </c>
      <c r="U117" s="31" t="s">
        <v>66</v>
      </c>
      <c r="V117" s="31" t="s">
        <v>67</v>
      </c>
      <c r="W117" s="31" t="s">
        <v>68</v>
      </c>
      <c r="X117" s="31" t="s">
        <v>69</v>
      </c>
      <c r="Y117" s="31" t="s">
        <v>70</v>
      </c>
      <c r="Z117" s="31" t="s">
        <v>71</v>
      </c>
      <c r="AD117" s="12"/>
      <c r="AE117" s="12"/>
      <c r="AF117" s="12"/>
      <c r="AG117" s="12"/>
      <c r="AH117" s="12"/>
      <c r="AI117" s="12"/>
      <c r="AJ117" s="12"/>
      <c r="AK117" s="12"/>
      <c r="AL117" s="12"/>
      <c r="AM117" s="12"/>
      <c r="AN117" s="12"/>
      <c r="AO117" s="12"/>
    </row>
    <row r="118" spans="18:41" ht="22.5">
      <c r="R118" s="27" t="s">
        <v>8</v>
      </c>
      <c r="S118" s="111">
        <f>B70/AC106</f>
        <v>0.09450119129060414</v>
      </c>
      <c r="T118" s="4">
        <f>T106/$AC106</f>
        <v>0.30810785308202215</v>
      </c>
      <c r="U118" s="4">
        <f aca="true" t="shared" si="8" ref="U118:Z122">U106/$AC106</f>
        <v>0.17350380977094196</v>
      </c>
      <c r="V118" s="4">
        <f t="shared" si="8"/>
        <v>0.10393715647189262</v>
      </c>
      <c r="W118" s="4">
        <f t="shared" si="8"/>
        <v>0.0843339388077658</v>
      </c>
      <c r="X118" s="4">
        <f t="shared" si="8"/>
        <v>0.08067750230001651</v>
      </c>
      <c r="Y118" s="4">
        <f t="shared" si="8"/>
        <v>0.06694817296124177</v>
      </c>
      <c r="Z118" s="4">
        <f t="shared" si="8"/>
        <v>0.18253874643202567</v>
      </c>
      <c r="AA118" s="4"/>
      <c r="AD118" s="12"/>
      <c r="AE118" s="12"/>
      <c r="AF118" s="12"/>
      <c r="AG118" s="12"/>
      <c r="AH118" s="12"/>
      <c r="AI118" s="12"/>
      <c r="AJ118" s="12"/>
      <c r="AK118" s="12"/>
      <c r="AL118" s="12"/>
      <c r="AM118" s="12"/>
      <c r="AN118" s="12"/>
      <c r="AO118" s="12"/>
    </row>
    <row r="119" spans="18:41" ht="22.5">
      <c r="R119" s="27" t="s">
        <v>9</v>
      </c>
      <c r="S119" s="111">
        <f>B75/AC107</f>
        <v>0.08008277787135741</v>
      </c>
      <c r="T119" s="4">
        <f>T107/$AC107</f>
        <v>0.2756454989532449</v>
      </c>
      <c r="U119" s="4">
        <f t="shared" si="8"/>
        <v>0.18853622735038622</v>
      </c>
      <c r="V119" s="4">
        <f t="shared" si="8"/>
        <v>0.1109319729528118</v>
      </c>
      <c r="W119" s="4">
        <f t="shared" si="8"/>
        <v>0.08133407127559737</v>
      </c>
      <c r="X119" s="4">
        <f t="shared" si="8"/>
        <v>0.06923021392304546</v>
      </c>
      <c r="Y119" s="4">
        <f t="shared" si="8"/>
        <v>0.057078229901099696</v>
      </c>
      <c r="Z119" s="4">
        <f t="shared" si="8"/>
        <v>0.2172197223091176</v>
      </c>
      <c r="AA119" s="4"/>
      <c r="AD119" s="12"/>
      <c r="AE119" s="12"/>
      <c r="AF119" s="12"/>
      <c r="AG119" s="12"/>
      <c r="AH119" s="12"/>
      <c r="AI119" s="12"/>
      <c r="AJ119" s="12"/>
      <c r="AK119" s="12"/>
      <c r="AL119" s="12"/>
      <c r="AM119" s="12"/>
      <c r="AN119" s="12"/>
      <c r="AO119" s="12"/>
    </row>
    <row r="120" spans="18:41" ht="22.5">
      <c r="R120" s="27" t="s">
        <v>52</v>
      </c>
      <c r="S120" s="111">
        <f>B80/AC108</f>
        <v>0.07060912704005412</v>
      </c>
      <c r="T120" s="4">
        <f>T108/$AC108</f>
        <v>0.24931645855061024</v>
      </c>
      <c r="U120" s="4">
        <f t="shared" si="8"/>
        <v>0.16918003213349495</v>
      </c>
      <c r="V120" s="4">
        <f t="shared" si="8"/>
        <v>0.13386137497533612</v>
      </c>
      <c r="W120" s="4">
        <f t="shared" si="8"/>
        <v>0.08994559855681146</v>
      </c>
      <c r="X120" s="4">
        <f t="shared" si="8"/>
        <v>0.07328691828508611</v>
      </c>
      <c r="Y120" s="4">
        <f t="shared" si="8"/>
        <v>0.05251289567889055</v>
      </c>
      <c r="Z120" s="4">
        <f t="shared" si="8"/>
        <v>0.23184034726724356</v>
      </c>
      <c r="AA120" s="4"/>
      <c r="AD120" s="12"/>
      <c r="AE120" s="12"/>
      <c r="AF120" s="12"/>
      <c r="AG120" s="12"/>
      <c r="AH120" s="12"/>
      <c r="AI120" s="12"/>
      <c r="AJ120" s="12"/>
      <c r="AK120" s="12"/>
      <c r="AL120" s="12"/>
      <c r="AM120" s="12"/>
      <c r="AN120" s="12"/>
      <c r="AO120" s="12"/>
    </row>
    <row r="121" spans="18:41" ht="22.5">
      <c r="R121" s="27" t="s">
        <v>11</v>
      </c>
      <c r="S121" s="111">
        <f>B85/AC109</f>
        <v>0.0736143637782982</v>
      </c>
      <c r="T121" s="4">
        <f>T109/$AC109</f>
        <v>0.2503903200624512</v>
      </c>
      <c r="U121" s="4">
        <f t="shared" si="8"/>
        <v>0.1576502732240437</v>
      </c>
      <c r="V121" s="4">
        <f t="shared" si="8"/>
        <v>0.12377049180327869</v>
      </c>
      <c r="W121" s="4">
        <f t="shared" si="8"/>
        <v>0.10351288056206089</v>
      </c>
      <c r="X121" s="4">
        <f t="shared" si="8"/>
        <v>0.07829820452771273</v>
      </c>
      <c r="Y121" s="4">
        <f t="shared" si="8"/>
        <v>0.0514832162373146</v>
      </c>
      <c r="Z121" s="4">
        <f t="shared" si="8"/>
        <v>0.23485558157689304</v>
      </c>
      <c r="AA121" s="4"/>
      <c r="AD121" s="12"/>
      <c r="AE121" s="12"/>
      <c r="AF121" s="12"/>
      <c r="AG121" s="12"/>
      <c r="AH121" s="12"/>
      <c r="AI121" s="12"/>
      <c r="AJ121" s="12"/>
      <c r="AK121" s="12"/>
      <c r="AL121" s="12"/>
      <c r="AM121" s="12"/>
      <c r="AN121" s="12"/>
      <c r="AO121" s="12"/>
    </row>
    <row r="122" spans="18:41" ht="22.5">
      <c r="R122" s="27" t="s">
        <v>12</v>
      </c>
      <c r="S122" s="111">
        <f>B90/AC110</f>
        <v>0.08695146083110232</v>
      </c>
      <c r="T122" s="4">
        <f>T110/$AC110</f>
        <v>0.28233034571062743</v>
      </c>
      <c r="U122" s="4">
        <f t="shared" si="8"/>
        <v>0.1500989407519497</v>
      </c>
      <c r="V122" s="4">
        <f t="shared" si="8"/>
        <v>0.11017343731812362</v>
      </c>
      <c r="W122" s="4">
        <f t="shared" si="8"/>
        <v>0.0973111395646607</v>
      </c>
      <c r="X122" s="4">
        <f t="shared" si="8"/>
        <v>0.08805726923524619</v>
      </c>
      <c r="Y122" s="4">
        <f t="shared" si="8"/>
        <v>0.05313700384122919</v>
      </c>
      <c r="Z122" s="4">
        <f t="shared" si="8"/>
        <v>0.21871726225119312</v>
      </c>
      <c r="AA122" s="4"/>
      <c r="AD122" s="12"/>
      <c r="AE122" s="12"/>
      <c r="AF122" s="12"/>
      <c r="AG122" s="12"/>
      <c r="AH122" s="12"/>
      <c r="AI122" s="12"/>
      <c r="AJ122" s="12"/>
      <c r="AK122" s="12"/>
      <c r="AL122" s="12"/>
      <c r="AM122" s="12"/>
      <c r="AN122" s="12"/>
      <c r="AO122" s="12"/>
    </row>
    <row r="123" spans="18:41" ht="22.5">
      <c r="R123" s="27" t="s">
        <v>53</v>
      </c>
      <c r="S123" s="111">
        <f>C95/AC111</f>
        <v>0.06688851913477538</v>
      </c>
      <c r="T123" s="4">
        <f aca="true" t="shared" si="9" ref="T123:Z124">T111/$AC111</f>
        <v>0.36772046589018303</v>
      </c>
      <c r="U123" s="4">
        <f t="shared" si="9"/>
        <v>0.16572379367720466</v>
      </c>
      <c r="V123" s="4">
        <f t="shared" si="9"/>
        <v>0.09176372712146423</v>
      </c>
      <c r="W123" s="4">
        <f t="shared" si="9"/>
        <v>0.06988352745424292</v>
      </c>
      <c r="X123" s="4">
        <f t="shared" si="9"/>
        <v>0.06846921797004991</v>
      </c>
      <c r="Y123" s="4">
        <f t="shared" si="9"/>
        <v>0.04841930116472546</v>
      </c>
      <c r="Z123" s="4">
        <f t="shared" si="9"/>
        <v>0.18801996672212978</v>
      </c>
      <c r="AA123" s="4"/>
      <c r="AD123" s="12"/>
      <c r="AE123" s="12"/>
      <c r="AF123" s="12"/>
      <c r="AG123" s="12"/>
      <c r="AH123" s="12"/>
      <c r="AI123" s="12"/>
      <c r="AJ123" s="12"/>
      <c r="AK123" s="12"/>
      <c r="AL123" s="12"/>
      <c r="AM123" s="12"/>
      <c r="AN123" s="12"/>
      <c r="AO123" s="12"/>
    </row>
    <row r="124" spans="18:41" ht="12.75">
      <c r="R124" s="27" t="s">
        <v>14</v>
      </c>
      <c r="S124" s="111">
        <f>B100/AC112</f>
        <v>0.25122898631941243</v>
      </c>
      <c r="T124" s="4">
        <f t="shared" si="9"/>
        <v>0.555223403790159</v>
      </c>
      <c r="U124" s="4">
        <f t="shared" si="9"/>
        <v>0.1863508230572022</v>
      </c>
      <c r="V124" s="4">
        <f t="shared" si="9"/>
        <v>0.09225450836531657</v>
      </c>
      <c r="W124" s="4">
        <f t="shared" si="9"/>
        <v>0.060279001533946254</v>
      </c>
      <c r="X124" s="4">
        <f t="shared" si="9"/>
        <v>0.0377436444742687</v>
      </c>
      <c r="Y124" s="4">
        <f t="shared" si="9"/>
        <v>0.021775968889178408</v>
      </c>
      <c r="Z124" s="4">
        <f t="shared" si="9"/>
        <v>0.04637354223795531</v>
      </c>
      <c r="AA124" s="4"/>
      <c r="AD124" s="12"/>
      <c r="AE124" s="12"/>
      <c r="AF124" s="12"/>
      <c r="AG124" s="12"/>
      <c r="AH124" s="12"/>
      <c r="AI124" s="12"/>
      <c r="AJ124" s="12"/>
      <c r="AK124" s="12"/>
      <c r="AL124" s="12"/>
      <c r="AM124" s="12"/>
      <c r="AN124" s="12"/>
      <c r="AO124" s="12"/>
    </row>
    <row r="125" spans="30:41" ht="12.75">
      <c r="AD125" s="12"/>
      <c r="AE125" s="12"/>
      <c r="AF125" s="12"/>
      <c r="AG125" s="12"/>
      <c r="AH125" s="12"/>
      <c r="AI125" s="12"/>
      <c r="AJ125" s="12"/>
      <c r="AK125" s="12"/>
      <c r="AL125" s="12"/>
      <c r="AM125" s="12"/>
      <c r="AN125" s="12"/>
      <c r="AO125" s="12"/>
    </row>
    <row r="126" spans="30:41" ht="12.75">
      <c r="AD126" s="12"/>
      <c r="AE126" s="12"/>
      <c r="AF126" s="12"/>
      <c r="AG126" s="12"/>
      <c r="AH126" s="12"/>
      <c r="AI126" s="12"/>
      <c r="AJ126" s="12"/>
      <c r="AK126" s="12"/>
      <c r="AL126" s="12"/>
      <c r="AM126" s="12"/>
      <c r="AN126" s="12"/>
      <c r="AO126" s="12"/>
    </row>
    <row r="127" spans="30:41" ht="12.75">
      <c r="AD127" s="12"/>
      <c r="AE127" s="12"/>
      <c r="AF127" s="12"/>
      <c r="AG127" s="12"/>
      <c r="AH127" s="12"/>
      <c r="AI127" s="12"/>
      <c r="AJ127" s="12"/>
      <c r="AK127" s="12"/>
      <c r="AL127" s="12"/>
      <c r="AM127" s="12"/>
      <c r="AN127" s="12"/>
      <c r="AO127" s="12"/>
    </row>
    <row r="128" spans="30:41" ht="12.75">
      <c r="AD128" s="12"/>
      <c r="AE128" s="12"/>
      <c r="AF128" s="12"/>
      <c r="AG128" s="12"/>
      <c r="AH128" s="12"/>
      <c r="AI128" s="12"/>
      <c r="AJ128" s="12"/>
      <c r="AK128" s="12"/>
      <c r="AL128" s="12"/>
      <c r="AM128" s="12"/>
      <c r="AN128" s="12"/>
      <c r="AO128" s="12"/>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S112"/>
  <sheetViews>
    <sheetView workbookViewId="0" topLeftCell="A1">
      <selection activeCell="A1" sqref="A1:IV16384"/>
    </sheetView>
  </sheetViews>
  <sheetFormatPr defaultColWidth="9.140625" defaultRowHeight="12.75"/>
  <cols>
    <col min="1" max="1" width="13.57421875" style="120" customWidth="1"/>
    <col min="2" max="6" width="11.8515625" style="120" customWidth="1"/>
    <col min="7" max="7" width="11.140625" style="120" customWidth="1"/>
    <col min="8" max="8" width="11.8515625" style="120" customWidth="1"/>
    <col min="9" max="9" width="3.8515625" style="120" customWidth="1"/>
    <col min="10" max="18" width="11.8515625" style="120" customWidth="1"/>
    <col min="19" max="19" width="10.140625" style="120" bestFit="1" customWidth="1"/>
    <col min="20" max="16384" width="9.140625" style="120" customWidth="1"/>
  </cols>
  <sheetData>
    <row r="1" spans="1:11" ht="12.75" customHeight="1">
      <c r="A1" s="120" t="s">
        <v>149</v>
      </c>
      <c r="K1" s="121"/>
    </row>
    <row r="2" spans="1:11" ht="12.75" customHeight="1">
      <c r="A2" s="122"/>
      <c r="K2" s="121"/>
    </row>
    <row r="3" spans="2:18" s="123" customFormat="1" ht="15" customHeight="1">
      <c r="B3" s="124" t="s">
        <v>150</v>
      </c>
      <c r="C3" s="124"/>
      <c r="D3" s="124"/>
      <c r="E3" s="124"/>
      <c r="F3" s="124"/>
      <c r="G3" s="124"/>
      <c r="H3" s="124"/>
      <c r="I3" s="124"/>
      <c r="J3" s="124"/>
      <c r="K3" s="124"/>
      <c r="L3" s="124" t="s">
        <v>150</v>
      </c>
      <c r="M3" s="124"/>
      <c r="N3" s="124"/>
      <c r="O3" s="124"/>
      <c r="P3" s="124"/>
      <c r="Q3" s="124"/>
      <c r="R3" s="124"/>
    </row>
    <row r="4" spans="2:18" s="125" customFormat="1" ht="15" customHeight="1">
      <c r="B4" s="126" t="s">
        <v>151</v>
      </c>
      <c r="C4" s="126"/>
      <c r="D4" s="126"/>
      <c r="E4" s="126"/>
      <c r="F4" s="126"/>
      <c r="G4" s="126"/>
      <c r="H4" s="126"/>
      <c r="I4" s="126"/>
      <c r="J4" s="126"/>
      <c r="K4" s="126"/>
      <c r="L4" s="126" t="s">
        <v>151</v>
      </c>
      <c r="M4" s="126"/>
      <c r="N4" s="126"/>
      <c r="O4" s="126"/>
      <c r="P4" s="126"/>
      <c r="Q4" s="126"/>
      <c r="R4" s="126"/>
    </row>
    <row r="5" s="127" customFormat="1" ht="7.5" customHeight="1"/>
    <row r="6" spans="1:18" s="131" customFormat="1" ht="15" customHeight="1">
      <c r="A6" s="128" t="s">
        <v>152</v>
      </c>
      <c r="B6" s="129" t="s">
        <v>113</v>
      </c>
      <c r="C6" s="129"/>
      <c r="D6" s="129"/>
      <c r="E6" s="129"/>
      <c r="F6" s="129"/>
      <c r="G6" s="129"/>
      <c r="H6" s="129"/>
      <c r="I6" s="129"/>
      <c r="J6" s="129"/>
      <c r="K6" s="129"/>
      <c r="L6" s="130" t="s">
        <v>113</v>
      </c>
      <c r="M6" s="129"/>
      <c r="N6" s="129"/>
      <c r="O6" s="129"/>
      <c r="P6" s="129"/>
      <c r="Q6" s="129"/>
      <c r="R6" s="129"/>
    </row>
    <row r="7" spans="1:18" s="131" customFormat="1" ht="27.75" customHeight="1">
      <c r="A7" s="132"/>
      <c r="B7" s="133" t="s">
        <v>153</v>
      </c>
      <c r="C7" s="27" t="s">
        <v>18</v>
      </c>
      <c r="D7" s="27" t="s">
        <v>19</v>
      </c>
      <c r="E7" s="27" t="s">
        <v>20</v>
      </c>
      <c r="F7" s="27" t="s">
        <v>21</v>
      </c>
      <c r="G7" s="27"/>
      <c r="H7" s="27" t="s">
        <v>146</v>
      </c>
      <c r="I7" s="27"/>
      <c r="J7" s="27" t="s">
        <v>22</v>
      </c>
      <c r="K7" s="27" t="s">
        <v>23</v>
      </c>
      <c r="L7" s="27" t="s">
        <v>24</v>
      </c>
      <c r="M7" s="27" t="s">
        <v>25</v>
      </c>
      <c r="N7" s="27" t="s">
        <v>26</v>
      </c>
      <c r="O7" s="27" t="s">
        <v>154</v>
      </c>
      <c r="P7" s="27" t="s">
        <v>155</v>
      </c>
      <c r="Q7" s="27" t="s">
        <v>167</v>
      </c>
      <c r="R7" s="27" t="s">
        <v>14</v>
      </c>
    </row>
    <row r="8" spans="1:18" s="38" customFormat="1" ht="12" customHeight="1">
      <c r="A8" s="134"/>
      <c r="B8" s="135"/>
      <c r="C8" s="135"/>
      <c r="D8" s="135"/>
      <c r="E8" s="135"/>
      <c r="F8" s="135"/>
      <c r="G8" s="135"/>
      <c r="H8" s="135"/>
      <c r="I8" s="135"/>
      <c r="J8" s="135"/>
      <c r="K8" s="135"/>
      <c r="L8" s="135"/>
      <c r="M8" s="135"/>
      <c r="N8" s="135"/>
      <c r="O8" s="135"/>
      <c r="P8" s="135"/>
      <c r="Q8" s="135"/>
      <c r="R8" s="135"/>
    </row>
    <row r="9" spans="1:18" s="38" customFormat="1" ht="11.25" customHeight="1">
      <c r="A9" s="35" t="s">
        <v>156</v>
      </c>
      <c r="B9" s="136" t="s">
        <v>54</v>
      </c>
      <c r="C9" s="136" t="s">
        <v>54</v>
      </c>
      <c r="D9" s="136" t="s">
        <v>54</v>
      </c>
      <c r="E9" s="136" t="s">
        <v>54</v>
      </c>
      <c r="F9" s="136" t="s">
        <v>54</v>
      </c>
      <c r="G9" s="136"/>
      <c r="H9" s="136"/>
      <c r="I9" s="136"/>
      <c r="J9" s="136" t="s">
        <v>54</v>
      </c>
      <c r="K9" s="136" t="s">
        <v>54</v>
      </c>
      <c r="L9" s="136" t="s">
        <v>54</v>
      </c>
      <c r="M9" s="136" t="s">
        <v>54</v>
      </c>
      <c r="N9" s="137" t="s">
        <v>54</v>
      </c>
      <c r="O9" s="136" t="s">
        <v>54</v>
      </c>
      <c r="P9" s="138" t="s">
        <v>54</v>
      </c>
      <c r="Q9" s="136" t="s">
        <v>54</v>
      </c>
      <c r="R9" s="138" t="s">
        <v>54</v>
      </c>
    </row>
    <row r="10" spans="1:19" s="38" customFormat="1" ht="11.25" customHeight="1">
      <c r="A10" s="139" t="s">
        <v>157</v>
      </c>
      <c r="B10" s="136">
        <v>57837</v>
      </c>
      <c r="C10" s="136">
        <v>22188</v>
      </c>
      <c r="D10" s="136">
        <v>23067</v>
      </c>
      <c r="E10" s="136">
        <v>15072</v>
      </c>
      <c r="F10" s="136">
        <v>10452</v>
      </c>
      <c r="G10" s="136"/>
      <c r="H10" s="136"/>
      <c r="I10" s="136"/>
      <c r="J10" s="136" t="s">
        <v>158</v>
      </c>
      <c r="K10" s="136" t="s">
        <v>158</v>
      </c>
      <c r="L10" s="136" t="s">
        <v>158</v>
      </c>
      <c r="M10" s="136" t="s">
        <v>158</v>
      </c>
      <c r="N10" s="136" t="s">
        <v>158</v>
      </c>
      <c r="O10" s="136" t="s">
        <v>158</v>
      </c>
      <c r="P10" s="138">
        <v>128622</v>
      </c>
      <c r="Q10" s="136">
        <v>10071</v>
      </c>
      <c r="R10" s="138">
        <v>138693</v>
      </c>
      <c r="S10" s="140"/>
    </row>
    <row r="11" spans="1:18" s="38" customFormat="1" ht="11.25" customHeight="1">
      <c r="A11" s="139" t="s">
        <v>159</v>
      </c>
      <c r="B11" s="136">
        <v>55326</v>
      </c>
      <c r="C11" s="136">
        <v>21282</v>
      </c>
      <c r="D11" s="136">
        <v>21996</v>
      </c>
      <c r="E11" s="136">
        <v>14223</v>
      </c>
      <c r="F11" s="136">
        <v>9834</v>
      </c>
      <c r="G11" s="136"/>
      <c r="H11" s="136"/>
      <c r="I11" s="136"/>
      <c r="J11" s="136" t="s">
        <v>158</v>
      </c>
      <c r="K11" s="136" t="s">
        <v>158</v>
      </c>
      <c r="L11" s="136" t="s">
        <v>158</v>
      </c>
      <c r="M11" s="136" t="s">
        <v>158</v>
      </c>
      <c r="N11" s="136" t="s">
        <v>158</v>
      </c>
      <c r="O11" s="136" t="s">
        <v>158</v>
      </c>
      <c r="P11" s="138">
        <v>122661</v>
      </c>
      <c r="Q11" s="136">
        <v>9447</v>
      </c>
      <c r="R11" s="138">
        <v>132108</v>
      </c>
    </row>
    <row r="12" spans="1:18" s="38" customFormat="1" ht="11.25" customHeight="1">
      <c r="A12" s="139" t="s">
        <v>14</v>
      </c>
      <c r="B12" s="136">
        <v>113163</v>
      </c>
      <c r="C12" s="136">
        <v>43473</v>
      </c>
      <c r="D12" s="136">
        <v>45063</v>
      </c>
      <c r="E12" s="136">
        <v>29298</v>
      </c>
      <c r="F12" s="136">
        <v>20286</v>
      </c>
      <c r="G12" s="136"/>
      <c r="H12" s="136"/>
      <c r="I12" s="136"/>
      <c r="J12" s="136" t="s">
        <v>158</v>
      </c>
      <c r="K12" s="136" t="s">
        <v>158</v>
      </c>
      <c r="L12" s="136" t="s">
        <v>158</v>
      </c>
      <c r="M12" s="136" t="s">
        <v>158</v>
      </c>
      <c r="N12" s="136" t="s">
        <v>158</v>
      </c>
      <c r="O12" s="136" t="s">
        <v>158</v>
      </c>
      <c r="P12" s="138">
        <v>251283</v>
      </c>
      <c r="Q12" s="136">
        <v>19518</v>
      </c>
      <c r="R12" s="138">
        <v>270801</v>
      </c>
    </row>
    <row r="13" spans="1:18" s="38" customFormat="1" ht="11.25" customHeight="1">
      <c r="A13" s="18" t="s">
        <v>22</v>
      </c>
      <c r="B13" s="136" t="s">
        <v>54</v>
      </c>
      <c r="C13" s="136" t="s">
        <v>54</v>
      </c>
      <c r="D13" s="136" t="s">
        <v>54</v>
      </c>
      <c r="E13" s="136" t="s">
        <v>54</v>
      </c>
      <c r="F13" s="136" t="s">
        <v>54</v>
      </c>
      <c r="G13" s="136"/>
      <c r="H13" s="136"/>
      <c r="I13" s="136"/>
      <c r="J13" s="136" t="s">
        <v>54</v>
      </c>
      <c r="K13" s="136" t="s">
        <v>54</v>
      </c>
      <c r="L13" s="136" t="s">
        <v>54</v>
      </c>
      <c r="M13" s="136" t="s">
        <v>54</v>
      </c>
      <c r="N13" s="137" t="s">
        <v>54</v>
      </c>
      <c r="O13" s="136" t="s">
        <v>54</v>
      </c>
      <c r="P13" s="138"/>
      <c r="Q13" s="136"/>
      <c r="R13" s="138" t="s">
        <v>54</v>
      </c>
    </row>
    <row r="14" spans="1:18" s="38" customFormat="1" ht="11.25" customHeight="1">
      <c r="A14" s="139" t="s">
        <v>157</v>
      </c>
      <c r="B14" s="136">
        <v>32598</v>
      </c>
      <c r="C14" s="136">
        <v>12567</v>
      </c>
      <c r="D14" s="136">
        <v>16926</v>
      </c>
      <c r="E14" s="136">
        <v>12660</v>
      </c>
      <c r="F14" s="136">
        <v>10101</v>
      </c>
      <c r="G14" s="136"/>
      <c r="H14" s="136"/>
      <c r="I14" s="136"/>
      <c r="J14" s="136">
        <v>54561</v>
      </c>
      <c r="K14" s="136" t="s">
        <v>158</v>
      </c>
      <c r="L14" s="136" t="s">
        <v>158</v>
      </c>
      <c r="M14" s="136" t="s">
        <v>158</v>
      </c>
      <c r="N14" s="136" t="s">
        <v>158</v>
      </c>
      <c r="O14" s="136" t="s">
        <v>158</v>
      </c>
      <c r="P14" s="138">
        <v>139413</v>
      </c>
      <c r="Q14" s="136">
        <v>7950</v>
      </c>
      <c r="R14" s="138">
        <v>147363</v>
      </c>
    </row>
    <row r="15" spans="1:18" s="38" customFormat="1" ht="11.25" customHeight="1">
      <c r="A15" s="139" t="s">
        <v>159</v>
      </c>
      <c r="B15" s="136">
        <v>30894</v>
      </c>
      <c r="C15" s="136">
        <v>12081</v>
      </c>
      <c r="D15" s="136">
        <v>15903</v>
      </c>
      <c r="E15" s="136">
        <v>11802</v>
      </c>
      <c r="F15" s="136">
        <v>9681</v>
      </c>
      <c r="G15" s="136"/>
      <c r="H15" s="136"/>
      <c r="I15" s="136"/>
      <c r="J15" s="136">
        <v>50796</v>
      </c>
      <c r="K15" s="136" t="s">
        <v>158</v>
      </c>
      <c r="L15" s="136" t="s">
        <v>158</v>
      </c>
      <c r="M15" s="136" t="s">
        <v>158</v>
      </c>
      <c r="N15" s="136" t="s">
        <v>158</v>
      </c>
      <c r="O15" s="136" t="s">
        <v>158</v>
      </c>
      <c r="P15" s="138">
        <v>131160</v>
      </c>
      <c r="Q15" s="136">
        <v>7677</v>
      </c>
      <c r="R15" s="138">
        <v>138840</v>
      </c>
    </row>
    <row r="16" spans="1:18" s="38" customFormat="1" ht="11.25" customHeight="1">
      <c r="A16" s="139" t="s">
        <v>14</v>
      </c>
      <c r="B16" s="136">
        <v>63492</v>
      </c>
      <c r="C16" s="136">
        <v>24648</v>
      </c>
      <c r="D16" s="136">
        <v>32829</v>
      </c>
      <c r="E16" s="136">
        <v>24465</v>
      </c>
      <c r="F16" s="136">
        <v>19785</v>
      </c>
      <c r="G16" s="136"/>
      <c r="H16" s="136"/>
      <c r="I16" s="136"/>
      <c r="J16" s="136">
        <v>105354</v>
      </c>
      <c r="K16" s="136" t="s">
        <v>158</v>
      </c>
      <c r="L16" s="136" t="s">
        <v>158</v>
      </c>
      <c r="M16" s="136" t="s">
        <v>158</v>
      </c>
      <c r="N16" s="136" t="s">
        <v>158</v>
      </c>
      <c r="O16" s="136" t="s">
        <v>158</v>
      </c>
      <c r="P16" s="138">
        <v>270576</v>
      </c>
      <c r="Q16" s="136">
        <v>15627</v>
      </c>
      <c r="R16" s="138">
        <v>286200</v>
      </c>
    </row>
    <row r="17" spans="1:18" s="38" customFormat="1" ht="11.25" customHeight="1">
      <c r="A17" s="18" t="s">
        <v>23</v>
      </c>
      <c r="B17" s="136" t="s">
        <v>54</v>
      </c>
      <c r="C17" s="136" t="s">
        <v>54</v>
      </c>
      <c r="D17" s="136" t="s">
        <v>54</v>
      </c>
      <c r="E17" s="136" t="s">
        <v>54</v>
      </c>
      <c r="F17" s="136" t="s">
        <v>54</v>
      </c>
      <c r="G17" s="136"/>
      <c r="H17" s="136"/>
      <c r="I17" s="136"/>
      <c r="J17" s="136" t="s">
        <v>54</v>
      </c>
      <c r="K17" s="136" t="s">
        <v>54</v>
      </c>
      <c r="L17" s="136" t="s">
        <v>54</v>
      </c>
      <c r="M17" s="136" t="s">
        <v>54</v>
      </c>
      <c r="N17" s="137" t="s">
        <v>54</v>
      </c>
      <c r="O17" s="136" t="s">
        <v>54</v>
      </c>
      <c r="P17" s="138"/>
      <c r="Q17" s="136"/>
      <c r="R17" s="138" t="s">
        <v>54</v>
      </c>
    </row>
    <row r="18" spans="1:18" s="38" customFormat="1" ht="11.25" customHeight="1">
      <c r="A18" s="139" t="s">
        <v>157</v>
      </c>
      <c r="B18" s="136">
        <v>27288</v>
      </c>
      <c r="C18" s="136">
        <v>10575</v>
      </c>
      <c r="D18" s="136">
        <v>14187</v>
      </c>
      <c r="E18" s="136">
        <v>10887</v>
      </c>
      <c r="F18" s="136">
        <v>8901</v>
      </c>
      <c r="G18" s="136"/>
      <c r="H18" s="136"/>
      <c r="I18" s="136"/>
      <c r="J18" s="136">
        <v>31302</v>
      </c>
      <c r="K18" s="136">
        <v>38364</v>
      </c>
      <c r="L18" s="136" t="s">
        <v>158</v>
      </c>
      <c r="M18" s="136" t="s">
        <v>158</v>
      </c>
      <c r="N18" s="136" t="s">
        <v>158</v>
      </c>
      <c r="O18" s="136" t="s">
        <v>158</v>
      </c>
      <c r="P18" s="138">
        <v>141510</v>
      </c>
      <c r="Q18" s="136">
        <v>7122</v>
      </c>
      <c r="R18" s="138">
        <v>148632</v>
      </c>
    </row>
    <row r="19" spans="1:18" s="38" customFormat="1" ht="11.25" customHeight="1">
      <c r="A19" s="139" t="s">
        <v>159</v>
      </c>
      <c r="B19" s="136">
        <v>26718</v>
      </c>
      <c r="C19" s="136">
        <v>10200</v>
      </c>
      <c r="D19" s="136">
        <v>13527</v>
      </c>
      <c r="E19" s="136">
        <v>10548</v>
      </c>
      <c r="F19" s="136">
        <v>8748</v>
      </c>
      <c r="G19" s="136"/>
      <c r="H19" s="136"/>
      <c r="I19" s="136"/>
      <c r="J19" s="136">
        <v>29463</v>
      </c>
      <c r="K19" s="136">
        <v>35820</v>
      </c>
      <c r="L19" s="136" t="s">
        <v>158</v>
      </c>
      <c r="M19" s="136" t="s">
        <v>158</v>
      </c>
      <c r="N19" s="136" t="s">
        <v>158</v>
      </c>
      <c r="O19" s="136" t="s">
        <v>158</v>
      </c>
      <c r="P19" s="138">
        <v>135030</v>
      </c>
      <c r="Q19" s="136">
        <v>7077</v>
      </c>
      <c r="R19" s="138">
        <v>142107</v>
      </c>
    </row>
    <row r="20" spans="1:18" s="38" customFormat="1" ht="11.25" customHeight="1">
      <c r="A20" s="139" t="s">
        <v>14</v>
      </c>
      <c r="B20" s="136">
        <v>54006</v>
      </c>
      <c r="C20" s="136">
        <v>20778</v>
      </c>
      <c r="D20" s="136">
        <v>27714</v>
      </c>
      <c r="E20" s="136">
        <v>21438</v>
      </c>
      <c r="F20" s="136">
        <v>17652</v>
      </c>
      <c r="G20" s="136"/>
      <c r="H20" s="136"/>
      <c r="I20" s="136"/>
      <c r="J20" s="136">
        <v>60768</v>
      </c>
      <c r="K20" s="136">
        <v>74187</v>
      </c>
      <c r="L20" s="136" t="s">
        <v>158</v>
      </c>
      <c r="M20" s="136" t="s">
        <v>158</v>
      </c>
      <c r="N20" s="136" t="s">
        <v>158</v>
      </c>
      <c r="O20" s="136" t="s">
        <v>158</v>
      </c>
      <c r="P20" s="138">
        <v>276540</v>
      </c>
      <c r="Q20" s="136">
        <v>14199</v>
      </c>
      <c r="R20" s="138">
        <v>290739</v>
      </c>
    </row>
    <row r="21" spans="1:18" s="38" customFormat="1" ht="11.25" customHeight="1">
      <c r="A21" s="18" t="s">
        <v>24</v>
      </c>
      <c r="B21" s="136" t="s">
        <v>54</v>
      </c>
      <c r="C21" s="136" t="s">
        <v>54</v>
      </c>
      <c r="D21" s="136" t="s">
        <v>54</v>
      </c>
      <c r="E21" s="136" t="s">
        <v>54</v>
      </c>
      <c r="F21" s="136" t="s">
        <v>54</v>
      </c>
      <c r="G21" s="136"/>
      <c r="H21" s="136"/>
      <c r="I21" s="136"/>
      <c r="J21" s="136" t="s">
        <v>54</v>
      </c>
      <c r="K21" s="136" t="s">
        <v>54</v>
      </c>
      <c r="L21" s="136" t="s">
        <v>54</v>
      </c>
      <c r="M21" s="136" t="s">
        <v>54</v>
      </c>
      <c r="N21" s="137" t="s">
        <v>54</v>
      </c>
      <c r="O21" s="136" t="s">
        <v>54</v>
      </c>
      <c r="P21" s="138"/>
      <c r="Q21" s="136"/>
      <c r="R21" s="138" t="s">
        <v>54</v>
      </c>
    </row>
    <row r="22" spans="1:18" s="38" customFormat="1" ht="11.25" customHeight="1">
      <c r="A22" s="139" t="s">
        <v>157</v>
      </c>
      <c r="B22" s="136">
        <v>37437</v>
      </c>
      <c r="C22" s="136">
        <v>7230</v>
      </c>
      <c r="D22" s="136">
        <v>9480</v>
      </c>
      <c r="E22" s="136">
        <v>7206</v>
      </c>
      <c r="F22" s="136">
        <v>6078</v>
      </c>
      <c r="G22" s="136"/>
      <c r="H22" s="136"/>
      <c r="I22" s="136"/>
      <c r="J22" s="136">
        <v>21876</v>
      </c>
      <c r="K22" s="136">
        <v>16806</v>
      </c>
      <c r="L22" s="136">
        <v>21768</v>
      </c>
      <c r="M22" s="136" t="s">
        <v>158</v>
      </c>
      <c r="N22" s="136" t="s">
        <v>158</v>
      </c>
      <c r="O22" s="136" t="s">
        <v>158</v>
      </c>
      <c r="P22" s="138">
        <v>127878</v>
      </c>
      <c r="Q22" s="136">
        <v>7071</v>
      </c>
      <c r="R22" s="138">
        <v>134952</v>
      </c>
    </row>
    <row r="23" spans="1:18" s="38" customFormat="1" ht="11.25" customHeight="1">
      <c r="A23" s="139" t="s">
        <v>159</v>
      </c>
      <c r="B23" s="136">
        <v>42549</v>
      </c>
      <c r="C23" s="136">
        <v>7251</v>
      </c>
      <c r="D23" s="136">
        <v>8397</v>
      </c>
      <c r="E23" s="136">
        <v>6507</v>
      </c>
      <c r="F23" s="136">
        <v>5478</v>
      </c>
      <c r="G23" s="136"/>
      <c r="H23" s="136"/>
      <c r="I23" s="136"/>
      <c r="J23" s="136">
        <v>19461</v>
      </c>
      <c r="K23" s="136">
        <v>14865</v>
      </c>
      <c r="L23" s="136">
        <v>19023</v>
      </c>
      <c r="M23" s="136" t="s">
        <v>158</v>
      </c>
      <c r="N23" s="136" t="s">
        <v>158</v>
      </c>
      <c r="O23" s="136" t="s">
        <v>158</v>
      </c>
      <c r="P23" s="138">
        <v>123534</v>
      </c>
      <c r="Q23" s="136">
        <v>6798</v>
      </c>
      <c r="R23" s="138">
        <v>130332</v>
      </c>
    </row>
    <row r="24" spans="1:18" s="38" customFormat="1" ht="11.25" customHeight="1">
      <c r="A24" s="139" t="s">
        <v>14</v>
      </c>
      <c r="B24" s="136">
        <v>79986</v>
      </c>
      <c r="C24" s="136">
        <v>14481</v>
      </c>
      <c r="D24" s="136">
        <v>17880</v>
      </c>
      <c r="E24" s="136">
        <v>13713</v>
      </c>
      <c r="F24" s="136">
        <v>11556</v>
      </c>
      <c r="G24" s="136"/>
      <c r="H24" s="136"/>
      <c r="I24" s="136"/>
      <c r="J24" s="136">
        <v>41337</v>
      </c>
      <c r="K24" s="136">
        <v>31671</v>
      </c>
      <c r="L24" s="136">
        <v>40791</v>
      </c>
      <c r="M24" s="136" t="s">
        <v>158</v>
      </c>
      <c r="N24" s="136" t="s">
        <v>158</v>
      </c>
      <c r="O24" s="136" t="s">
        <v>158</v>
      </c>
      <c r="P24" s="138">
        <v>251412</v>
      </c>
      <c r="Q24" s="136">
        <v>13869</v>
      </c>
      <c r="R24" s="138">
        <v>265281</v>
      </c>
    </row>
    <row r="25" spans="1:18" s="38" customFormat="1" ht="11.25" customHeight="1">
      <c r="A25" s="18" t="s">
        <v>25</v>
      </c>
      <c r="B25" s="136" t="s">
        <v>54</v>
      </c>
      <c r="C25" s="136" t="s">
        <v>54</v>
      </c>
      <c r="D25" s="136" t="s">
        <v>54</v>
      </c>
      <c r="E25" s="136" t="s">
        <v>54</v>
      </c>
      <c r="F25" s="136" t="s">
        <v>54</v>
      </c>
      <c r="G25" s="136"/>
      <c r="H25" s="136"/>
      <c r="I25" s="136"/>
      <c r="J25" s="136" t="s">
        <v>54</v>
      </c>
      <c r="K25" s="136" t="s">
        <v>54</v>
      </c>
      <c r="L25" s="136" t="s">
        <v>54</v>
      </c>
      <c r="M25" s="136" t="s">
        <v>54</v>
      </c>
      <c r="N25" s="137" t="s">
        <v>54</v>
      </c>
      <c r="O25" s="136" t="s">
        <v>54</v>
      </c>
      <c r="P25" s="138"/>
      <c r="Q25" s="136"/>
      <c r="R25" s="138" t="s">
        <v>54</v>
      </c>
    </row>
    <row r="26" spans="1:18" s="38" customFormat="1" ht="11.25" customHeight="1">
      <c r="A26" s="139" t="s">
        <v>157</v>
      </c>
      <c r="B26" s="136">
        <v>55245</v>
      </c>
      <c r="C26" s="136">
        <v>9465</v>
      </c>
      <c r="D26" s="136">
        <v>8664</v>
      </c>
      <c r="E26" s="136">
        <v>4461</v>
      </c>
      <c r="F26" s="136">
        <v>2880</v>
      </c>
      <c r="G26" s="136"/>
      <c r="H26" s="136"/>
      <c r="I26" s="136"/>
      <c r="J26" s="136">
        <v>9552</v>
      </c>
      <c r="K26" s="136">
        <v>7209</v>
      </c>
      <c r="L26" s="136">
        <v>4716</v>
      </c>
      <c r="M26" s="136">
        <v>9516</v>
      </c>
      <c r="N26" s="136" t="s">
        <v>158</v>
      </c>
      <c r="O26" s="136" t="s">
        <v>158</v>
      </c>
      <c r="P26" s="138">
        <v>111714</v>
      </c>
      <c r="Q26" s="136">
        <v>7077</v>
      </c>
      <c r="R26" s="138">
        <v>118791</v>
      </c>
    </row>
    <row r="27" spans="1:18" s="38" customFormat="1" ht="11.25" customHeight="1">
      <c r="A27" s="139" t="s">
        <v>159</v>
      </c>
      <c r="B27" s="136">
        <v>61662</v>
      </c>
      <c r="C27" s="136">
        <v>12279</v>
      </c>
      <c r="D27" s="136">
        <v>9918</v>
      </c>
      <c r="E27" s="136">
        <v>4692</v>
      </c>
      <c r="F27" s="136">
        <v>2682</v>
      </c>
      <c r="G27" s="136"/>
      <c r="H27" s="136"/>
      <c r="I27" s="136"/>
      <c r="J27" s="136">
        <v>7455</v>
      </c>
      <c r="K27" s="136">
        <v>5526</v>
      </c>
      <c r="L27" s="136">
        <v>3633</v>
      </c>
      <c r="M27" s="136">
        <v>6816</v>
      </c>
      <c r="N27" s="136" t="s">
        <v>158</v>
      </c>
      <c r="O27" s="136" t="s">
        <v>158</v>
      </c>
      <c r="P27" s="138">
        <v>114666</v>
      </c>
      <c r="Q27" s="136">
        <v>6327</v>
      </c>
      <c r="R27" s="138">
        <v>120990</v>
      </c>
    </row>
    <row r="28" spans="1:18" s="38" customFormat="1" ht="11.25" customHeight="1">
      <c r="A28" s="139" t="s">
        <v>14</v>
      </c>
      <c r="B28" s="136">
        <v>116904</v>
      </c>
      <c r="C28" s="136">
        <v>21747</v>
      </c>
      <c r="D28" s="136">
        <v>18579</v>
      </c>
      <c r="E28" s="136">
        <v>9153</v>
      </c>
      <c r="F28" s="136">
        <v>5562</v>
      </c>
      <c r="G28" s="136"/>
      <c r="H28" s="136"/>
      <c r="I28" s="136"/>
      <c r="J28" s="136">
        <v>17010</v>
      </c>
      <c r="K28" s="136">
        <v>12738</v>
      </c>
      <c r="L28" s="136">
        <v>8352</v>
      </c>
      <c r="M28" s="136">
        <v>16332</v>
      </c>
      <c r="N28" s="136" t="s">
        <v>158</v>
      </c>
      <c r="O28" s="136" t="s">
        <v>158</v>
      </c>
      <c r="P28" s="138">
        <v>226380</v>
      </c>
      <c r="Q28" s="136">
        <v>13404</v>
      </c>
      <c r="R28" s="138">
        <v>239784</v>
      </c>
    </row>
    <row r="29" spans="1:18" s="38" customFormat="1" ht="11.25" customHeight="1">
      <c r="A29" s="18" t="s">
        <v>26</v>
      </c>
      <c r="B29" s="136" t="s">
        <v>54</v>
      </c>
      <c r="C29" s="136" t="s">
        <v>54</v>
      </c>
      <c r="D29" s="136" t="s">
        <v>54</v>
      </c>
      <c r="E29" s="136" t="s">
        <v>54</v>
      </c>
      <c r="F29" s="136" t="s">
        <v>54</v>
      </c>
      <c r="G29" s="136"/>
      <c r="H29" s="136"/>
      <c r="I29" s="136"/>
      <c r="J29" s="136" t="s">
        <v>54</v>
      </c>
      <c r="K29" s="136" t="s">
        <v>54</v>
      </c>
      <c r="L29" s="136" t="s">
        <v>54</v>
      </c>
      <c r="M29" s="136" t="s">
        <v>54</v>
      </c>
      <c r="N29" s="137" t="s">
        <v>54</v>
      </c>
      <c r="O29" s="136" t="s">
        <v>54</v>
      </c>
      <c r="P29" s="138"/>
      <c r="Q29" s="136"/>
      <c r="R29" s="138" t="s">
        <v>54</v>
      </c>
    </row>
    <row r="30" spans="1:18" s="38" customFormat="1" ht="11.25" customHeight="1">
      <c r="A30" s="139" t="s">
        <v>157</v>
      </c>
      <c r="B30" s="136">
        <v>51138</v>
      </c>
      <c r="C30" s="136">
        <v>13266</v>
      </c>
      <c r="D30" s="136">
        <v>14544</v>
      </c>
      <c r="E30" s="136">
        <v>7842</v>
      </c>
      <c r="F30" s="136">
        <v>4326</v>
      </c>
      <c r="G30" s="136"/>
      <c r="H30" s="136"/>
      <c r="I30" s="136"/>
      <c r="J30" s="136">
        <v>8679</v>
      </c>
      <c r="K30" s="136">
        <v>3102</v>
      </c>
      <c r="L30" s="136">
        <v>1662</v>
      </c>
      <c r="M30" s="136">
        <v>2553</v>
      </c>
      <c r="N30" s="137">
        <v>3873</v>
      </c>
      <c r="O30" s="136" t="s">
        <v>158</v>
      </c>
      <c r="P30" s="138">
        <v>110982</v>
      </c>
      <c r="Q30" s="136">
        <v>7026</v>
      </c>
      <c r="R30" s="138">
        <v>118008</v>
      </c>
    </row>
    <row r="31" spans="1:18" s="38" customFormat="1" ht="11.25" customHeight="1">
      <c r="A31" s="139" t="s">
        <v>159</v>
      </c>
      <c r="B31" s="136">
        <v>53766</v>
      </c>
      <c r="C31" s="136">
        <v>16206</v>
      </c>
      <c r="D31" s="136">
        <v>17295</v>
      </c>
      <c r="E31" s="136">
        <v>10095</v>
      </c>
      <c r="F31" s="136">
        <v>6048</v>
      </c>
      <c r="G31" s="136"/>
      <c r="H31" s="136"/>
      <c r="I31" s="136"/>
      <c r="J31" s="136">
        <v>11304</v>
      </c>
      <c r="K31" s="136">
        <v>2451</v>
      </c>
      <c r="L31" s="136">
        <v>1158</v>
      </c>
      <c r="M31" s="136">
        <v>1722</v>
      </c>
      <c r="N31" s="137">
        <v>2403</v>
      </c>
      <c r="O31" s="136" t="s">
        <v>158</v>
      </c>
      <c r="P31" s="138">
        <v>122442</v>
      </c>
      <c r="Q31" s="136">
        <v>6450</v>
      </c>
      <c r="R31" s="138">
        <v>128892</v>
      </c>
    </row>
    <row r="32" spans="1:18" s="38" customFormat="1" ht="11.25" customHeight="1">
      <c r="A32" s="139" t="s">
        <v>14</v>
      </c>
      <c r="B32" s="136">
        <v>104898</v>
      </c>
      <c r="C32" s="136">
        <v>29472</v>
      </c>
      <c r="D32" s="136">
        <v>31842</v>
      </c>
      <c r="E32" s="136">
        <v>17937</v>
      </c>
      <c r="F32" s="136">
        <v>10374</v>
      </c>
      <c r="G32" s="136"/>
      <c r="H32" s="136"/>
      <c r="I32" s="136"/>
      <c r="J32" s="136">
        <v>19983</v>
      </c>
      <c r="K32" s="136">
        <v>5550</v>
      </c>
      <c r="L32" s="136">
        <v>2820</v>
      </c>
      <c r="M32" s="136">
        <v>4275</v>
      </c>
      <c r="N32" s="137">
        <v>6279</v>
      </c>
      <c r="O32" s="136" t="s">
        <v>158</v>
      </c>
      <c r="P32" s="138">
        <v>233427</v>
      </c>
      <c r="Q32" s="136">
        <v>13476</v>
      </c>
      <c r="R32" s="138">
        <v>246900</v>
      </c>
    </row>
    <row r="33" spans="1:18" s="38" customFormat="1" ht="11.25" customHeight="1">
      <c r="A33" s="18" t="s">
        <v>160</v>
      </c>
      <c r="B33" s="136" t="s">
        <v>54</v>
      </c>
      <c r="C33" s="136" t="s">
        <v>54</v>
      </c>
      <c r="D33" s="136" t="s">
        <v>54</v>
      </c>
      <c r="E33" s="136" t="s">
        <v>54</v>
      </c>
      <c r="F33" s="136" t="s">
        <v>54</v>
      </c>
      <c r="G33" s="136"/>
      <c r="H33" s="136"/>
      <c r="I33" s="136"/>
      <c r="J33" s="136" t="s">
        <v>54</v>
      </c>
      <c r="K33" s="136" t="s">
        <v>54</v>
      </c>
      <c r="L33" s="136" t="s">
        <v>54</v>
      </c>
      <c r="M33" s="136" t="s">
        <v>54</v>
      </c>
      <c r="N33" s="137" t="s">
        <v>54</v>
      </c>
      <c r="O33" s="136" t="s">
        <v>54</v>
      </c>
      <c r="P33" s="138"/>
      <c r="Q33" s="136"/>
      <c r="R33" s="138" t="s">
        <v>54</v>
      </c>
    </row>
    <row r="34" spans="1:18" s="38" customFormat="1" ht="11.25" customHeight="1">
      <c r="A34" s="139" t="s">
        <v>157</v>
      </c>
      <c r="B34" s="136">
        <v>42210</v>
      </c>
      <c r="C34" s="136">
        <v>14001</v>
      </c>
      <c r="D34" s="136">
        <v>18330</v>
      </c>
      <c r="E34" s="136">
        <v>11946</v>
      </c>
      <c r="F34" s="136">
        <v>8130</v>
      </c>
      <c r="G34" s="136"/>
      <c r="H34" s="136"/>
      <c r="I34" s="136"/>
      <c r="J34" s="136">
        <v>19638</v>
      </c>
      <c r="K34" s="136">
        <v>4791</v>
      </c>
      <c r="L34" s="136">
        <v>900</v>
      </c>
      <c r="M34" s="136">
        <v>1140</v>
      </c>
      <c r="N34" s="137">
        <v>1098</v>
      </c>
      <c r="O34" s="136">
        <v>2853</v>
      </c>
      <c r="P34" s="138">
        <v>125031</v>
      </c>
      <c r="Q34" s="136">
        <v>7167</v>
      </c>
      <c r="R34" s="138">
        <v>132198</v>
      </c>
    </row>
    <row r="35" spans="1:18" s="38" customFormat="1" ht="11.25" customHeight="1">
      <c r="A35" s="139" t="s">
        <v>159</v>
      </c>
      <c r="B35" s="136">
        <v>43272</v>
      </c>
      <c r="C35" s="136">
        <v>16104</v>
      </c>
      <c r="D35" s="136">
        <v>20679</v>
      </c>
      <c r="E35" s="136">
        <v>14031</v>
      </c>
      <c r="F35" s="136">
        <v>10029</v>
      </c>
      <c r="G35" s="136"/>
      <c r="H35" s="136"/>
      <c r="I35" s="136"/>
      <c r="J35" s="136">
        <v>24810</v>
      </c>
      <c r="K35" s="136">
        <v>7497</v>
      </c>
      <c r="L35" s="136">
        <v>903</v>
      </c>
      <c r="M35" s="136">
        <v>690</v>
      </c>
      <c r="N35" s="137">
        <v>684</v>
      </c>
      <c r="O35" s="136">
        <v>1635</v>
      </c>
      <c r="P35" s="138">
        <v>140337</v>
      </c>
      <c r="Q35" s="136">
        <v>6744</v>
      </c>
      <c r="R35" s="138">
        <v>147081</v>
      </c>
    </row>
    <row r="36" spans="1:18" s="38" customFormat="1" ht="11.25" customHeight="1">
      <c r="A36" s="139" t="s">
        <v>14</v>
      </c>
      <c r="B36" s="136">
        <v>85482</v>
      </c>
      <c r="C36" s="136">
        <v>30108</v>
      </c>
      <c r="D36" s="136">
        <v>39009</v>
      </c>
      <c r="E36" s="136">
        <v>25977</v>
      </c>
      <c r="F36" s="136">
        <v>18159</v>
      </c>
      <c r="G36" s="136"/>
      <c r="H36" s="136"/>
      <c r="I36" s="136"/>
      <c r="J36" s="136">
        <v>44445</v>
      </c>
      <c r="K36" s="136">
        <v>12285</v>
      </c>
      <c r="L36" s="136">
        <v>1803</v>
      </c>
      <c r="M36" s="136">
        <v>1833</v>
      </c>
      <c r="N36" s="137">
        <v>1779</v>
      </c>
      <c r="O36" s="136">
        <v>4485</v>
      </c>
      <c r="P36" s="138">
        <v>265365</v>
      </c>
      <c r="Q36" s="136">
        <v>13911</v>
      </c>
      <c r="R36" s="138">
        <v>279279</v>
      </c>
    </row>
    <row r="37" spans="1:18" s="38" customFormat="1" ht="11.25" customHeight="1">
      <c r="A37" s="18" t="s">
        <v>161</v>
      </c>
      <c r="B37" s="136" t="s">
        <v>54</v>
      </c>
      <c r="C37" s="136" t="s">
        <v>54</v>
      </c>
      <c r="D37" s="136" t="s">
        <v>54</v>
      </c>
      <c r="E37" s="136" t="s">
        <v>54</v>
      </c>
      <c r="F37" s="136" t="s">
        <v>54</v>
      </c>
      <c r="G37" s="136"/>
      <c r="H37" s="136"/>
      <c r="I37" s="136"/>
      <c r="J37" s="136" t="s">
        <v>54</v>
      </c>
      <c r="K37" s="136" t="s">
        <v>54</v>
      </c>
      <c r="L37" s="136" t="s">
        <v>54</v>
      </c>
      <c r="M37" s="136" t="s">
        <v>54</v>
      </c>
      <c r="N37" s="137" t="s">
        <v>54</v>
      </c>
      <c r="O37" s="136" t="s">
        <v>54</v>
      </c>
      <c r="P37" s="138"/>
      <c r="Q37" s="136"/>
      <c r="R37" s="138" t="s">
        <v>54</v>
      </c>
    </row>
    <row r="38" spans="1:18" s="38" customFormat="1" ht="11.25" customHeight="1">
      <c r="A38" s="139" t="s">
        <v>157</v>
      </c>
      <c r="B38" s="136">
        <v>33585</v>
      </c>
      <c r="C38" s="136">
        <v>12402</v>
      </c>
      <c r="D38" s="136">
        <v>17493</v>
      </c>
      <c r="E38" s="136">
        <v>12582</v>
      </c>
      <c r="F38" s="136">
        <v>9750</v>
      </c>
      <c r="G38" s="136"/>
      <c r="H38" s="136"/>
      <c r="I38" s="136"/>
      <c r="J38" s="136">
        <v>29589</v>
      </c>
      <c r="K38" s="136">
        <v>12900</v>
      </c>
      <c r="L38" s="136">
        <v>2757</v>
      </c>
      <c r="M38" s="136">
        <v>870</v>
      </c>
      <c r="N38" s="137">
        <v>561</v>
      </c>
      <c r="O38" s="136">
        <v>3120</v>
      </c>
      <c r="P38" s="138">
        <v>135606</v>
      </c>
      <c r="Q38" s="136">
        <v>7071</v>
      </c>
      <c r="R38" s="138">
        <v>142677</v>
      </c>
    </row>
    <row r="39" spans="1:18" s="38" customFormat="1" ht="11.25" customHeight="1">
      <c r="A39" s="139" t="s">
        <v>159</v>
      </c>
      <c r="B39" s="136">
        <v>32901</v>
      </c>
      <c r="C39" s="136">
        <v>13422</v>
      </c>
      <c r="D39" s="136">
        <v>17973</v>
      </c>
      <c r="E39" s="136">
        <v>13581</v>
      </c>
      <c r="F39" s="136">
        <v>10899</v>
      </c>
      <c r="G39" s="136"/>
      <c r="H39" s="136"/>
      <c r="I39" s="136"/>
      <c r="J39" s="136">
        <v>33912</v>
      </c>
      <c r="K39" s="136">
        <v>17229</v>
      </c>
      <c r="L39" s="136">
        <v>5265</v>
      </c>
      <c r="M39" s="136">
        <v>879</v>
      </c>
      <c r="N39" s="137">
        <v>345</v>
      </c>
      <c r="O39" s="136">
        <v>1668</v>
      </c>
      <c r="P39" s="138">
        <v>148083</v>
      </c>
      <c r="Q39" s="136">
        <v>6699</v>
      </c>
      <c r="R39" s="138">
        <v>154785</v>
      </c>
    </row>
    <row r="40" spans="1:18" s="38" customFormat="1" ht="11.25" customHeight="1">
      <c r="A40" s="139" t="s">
        <v>14</v>
      </c>
      <c r="B40" s="136">
        <v>66489</v>
      </c>
      <c r="C40" s="136">
        <v>25821</v>
      </c>
      <c r="D40" s="136">
        <v>35466</v>
      </c>
      <c r="E40" s="136">
        <v>26166</v>
      </c>
      <c r="F40" s="136">
        <v>20649</v>
      </c>
      <c r="G40" s="136"/>
      <c r="H40" s="136"/>
      <c r="I40" s="136"/>
      <c r="J40" s="136">
        <v>63501</v>
      </c>
      <c r="K40" s="136">
        <v>30129</v>
      </c>
      <c r="L40" s="136">
        <v>8025</v>
      </c>
      <c r="M40" s="136">
        <v>1752</v>
      </c>
      <c r="N40" s="137">
        <v>903</v>
      </c>
      <c r="O40" s="136">
        <v>4788</v>
      </c>
      <c r="P40" s="138">
        <v>283689</v>
      </c>
      <c r="Q40" s="136">
        <v>13773</v>
      </c>
      <c r="R40" s="138">
        <v>297465</v>
      </c>
    </row>
    <row r="41" spans="1:18" s="38" customFormat="1" ht="11.25" customHeight="1">
      <c r="A41" s="18" t="s">
        <v>162</v>
      </c>
      <c r="B41" s="136" t="s">
        <v>54</v>
      </c>
      <c r="C41" s="136" t="s">
        <v>54</v>
      </c>
      <c r="D41" s="136" t="s">
        <v>54</v>
      </c>
      <c r="E41" s="136" t="s">
        <v>54</v>
      </c>
      <c r="F41" s="136" t="s">
        <v>54</v>
      </c>
      <c r="G41" s="136"/>
      <c r="H41" s="136"/>
      <c r="I41" s="136"/>
      <c r="J41" s="136" t="s">
        <v>54</v>
      </c>
      <c r="K41" s="136" t="s">
        <v>54</v>
      </c>
      <c r="L41" s="136" t="s">
        <v>54</v>
      </c>
      <c r="M41" s="136" t="s">
        <v>54</v>
      </c>
      <c r="N41" s="137" t="s">
        <v>54</v>
      </c>
      <c r="O41" s="136" t="s">
        <v>54</v>
      </c>
      <c r="P41" s="138"/>
      <c r="Q41" s="136"/>
      <c r="R41" s="138" t="s">
        <v>54</v>
      </c>
    </row>
    <row r="42" spans="1:18" s="38" customFormat="1" ht="11.25" customHeight="1">
      <c r="A42" s="139" t="s">
        <v>157</v>
      </c>
      <c r="B42" s="136">
        <v>24987</v>
      </c>
      <c r="C42" s="136">
        <v>9624</v>
      </c>
      <c r="D42" s="136">
        <v>13659</v>
      </c>
      <c r="E42" s="136">
        <v>10806</v>
      </c>
      <c r="F42" s="136">
        <v>8754</v>
      </c>
      <c r="G42" s="136"/>
      <c r="H42" s="136"/>
      <c r="I42" s="136"/>
      <c r="J42" s="136">
        <v>30480</v>
      </c>
      <c r="K42" s="136">
        <v>18510</v>
      </c>
      <c r="L42" s="136">
        <v>8262</v>
      </c>
      <c r="M42" s="136">
        <v>2931</v>
      </c>
      <c r="N42" s="137">
        <v>471</v>
      </c>
      <c r="O42" s="136">
        <v>3183</v>
      </c>
      <c r="P42" s="138">
        <v>131670</v>
      </c>
      <c r="Q42" s="136">
        <v>6831</v>
      </c>
      <c r="R42" s="138">
        <v>138501</v>
      </c>
    </row>
    <row r="43" spans="1:18" s="38" customFormat="1" ht="11.25" customHeight="1">
      <c r="A43" s="139" t="s">
        <v>159</v>
      </c>
      <c r="B43" s="136">
        <v>23727</v>
      </c>
      <c r="C43" s="136">
        <v>9984</v>
      </c>
      <c r="D43" s="136">
        <v>13701</v>
      </c>
      <c r="E43" s="136">
        <v>10773</v>
      </c>
      <c r="F43" s="136">
        <v>9474</v>
      </c>
      <c r="G43" s="136"/>
      <c r="H43" s="136"/>
      <c r="I43" s="136"/>
      <c r="J43" s="136">
        <v>32385</v>
      </c>
      <c r="K43" s="136">
        <v>21876</v>
      </c>
      <c r="L43" s="136">
        <v>10926</v>
      </c>
      <c r="M43" s="136">
        <v>5814</v>
      </c>
      <c r="N43" s="137">
        <v>579</v>
      </c>
      <c r="O43" s="136">
        <v>1443</v>
      </c>
      <c r="P43" s="138">
        <v>140685</v>
      </c>
      <c r="Q43" s="136">
        <v>6435</v>
      </c>
      <c r="R43" s="138">
        <v>147117</v>
      </c>
    </row>
    <row r="44" spans="1:18" s="38" customFormat="1" ht="11.25" customHeight="1">
      <c r="A44" s="139" t="s">
        <v>14</v>
      </c>
      <c r="B44" s="136">
        <v>48714</v>
      </c>
      <c r="C44" s="136">
        <v>19608</v>
      </c>
      <c r="D44" s="136">
        <v>27360</v>
      </c>
      <c r="E44" s="136">
        <v>21579</v>
      </c>
      <c r="F44" s="136">
        <v>18228</v>
      </c>
      <c r="G44" s="136"/>
      <c r="H44" s="136"/>
      <c r="I44" s="136"/>
      <c r="J44" s="136">
        <v>62868</v>
      </c>
      <c r="K44" s="136">
        <v>40386</v>
      </c>
      <c r="L44" s="136">
        <v>19188</v>
      </c>
      <c r="M44" s="136">
        <v>8745</v>
      </c>
      <c r="N44" s="137">
        <v>1053</v>
      </c>
      <c r="O44" s="136">
        <v>4626</v>
      </c>
      <c r="P44" s="138">
        <v>272355</v>
      </c>
      <c r="Q44" s="136">
        <v>13266</v>
      </c>
      <c r="R44" s="138">
        <v>285618</v>
      </c>
    </row>
    <row r="45" spans="1:18" s="38" customFormat="1" ht="11.25" customHeight="1">
      <c r="A45" s="18" t="s">
        <v>163</v>
      </c>
      <c r="B45" s="136" t="s">
        <v>54</v>
      </c>
      <c r="C45" s="136" t="s">
        <v>54</v>
      </c>
      <c r="D45" s="136" t="s">
        <v>54</v>
      </c>
      <c r="E45" s="136" t="s">
        <v>54</v>
      </c>
      <c r="F45" s="136" t="s">
        <v>54</v>
      </c>
      <c r="G45" s="136"/>
      <c r="H45" s="136"/>
      <c r="I45" s="136"/>
      <c r="J45" s="136" t="s">
        <v>54</v>
      </c>
      <c r="K45" s="136" t="s">
        <v>54</v>
      </c>
      <c r="L45" s="136" t="s">
        <v>54</v>
      </c>
      <c r="M45" s="136" t="s">
        <v>54</v>
      </c>
      <c r="N45" s="137" t="s">
        <v>54</v>
      </c>
      <c r="O45" s="136" t="s">
        <v>54</v>
      </c>
      <c r="P45" s="138"/>
      <c r="Q45" s="136"/>
      <c r="R45" s="138" t="s">
        <v>54</v>
      </c>
    </row>
    <row r="46" spans="1:18" s="38" customFormat="1" ht="11.25" customHeight="1">
      <c r="A46" s="139" t="s">
        <v>157</v>
      </c>
      <c r="B46" s="136">
        <v>17472</v>
      </c>
      <c r="C46" s="136">
        <v>7026</v>
      </c>
      <c r="D46" s="136">
        <v>10320</v>
      </c>
      <c r="E46" s="136">
        <v>8214</v>
      </c>
      <c r="F46" s="136">
        <v>6939</v>
      </c>
      <c r="G46" s="136"/>
      <c r="H46" s="136"/>
      <c r="I46" s="136"/>
      <c r="J46" s="136">
        <v>25194</v>
      </c>
      <c r="K46" s="136">
        <v>18930</v>
      </c>
      <c r="L46" s="136">
        <v>10566</v>
      </c>
      <c r="M46" s="136">
        <v>7944</v>
      </c>
      <c r="N46" s="137">
        <v>2040</v>
      </c>
      <c r="O46" s="136">
        <v>2958</v>
      </c>
      <c r="P46" s="138">
        <v>117606</v>
      </c>
      <c r="Q46" s="136">
        <v>5922</v>
      </c>
      <c r="R46" s="138">
        <v>123528</v>
      </c>
    </row>
    <row r="47" spans="1:18" s="38" customFormat="1" ht="11.25" customHeight="1">
      <c r="A47" s="139" t="s">
        <v>159</v>
      </c>
      <c r="B47" s="136">
        <v>16848</v>
      </c>
      <c r="C47" s="136">
        <v>7389</v>
      </c>
      <c r="D47" s="136">
        <v>9927</v>
      </c>
      <c r="E47" s="136">
        <v>8121</v>
      </c>
      <c r="F47" s="136">
        <v>7080</v>
      </c>
      <c r="G47" s="136"/>
      <c r="H47" s="136"/>
      <c r="I47" s="136"/>
      <c r="J47" s="136">
        <v>25401</v>
      </c>
      <c r="K47" s="136">
        <v>19713</v>
      </c>
      <c r="L47" s="136">
        <v>11508</v>
      </c>
      <c r="M47" s="136">
        <v>10287</v>
      </c>
      <c r="N47" s="137">
        <v>4548</v>
      </c>
      <c r="O47" s="136">
        <v>1581</v>
      </c>
      <c r="P47" s="138">
        <v>122394</v>
      </c>
      <c r="Q47" s="136">
        <v>5865</v>
      </c>
      <c r="R47" s="138">
        <v>128256</v>
      </c>
    </row>
    <row r="48" spans="1:18" s="38" customFormat="1" ht="11.25" customHeight="1">
      <c r="A48" s="139" t="s">
        <v>14</v>
      </c>
      <c r="B48" s="136">
        <v>34317</v>
      </c>
      <c r="C48" s="136">
        <v>14415</v>
      </c>
      <c r="D48" s="136">
        <v>20247</v>
      </c>
      <c r="E48" s="136">
        <v>16335</v>
      </c>
      <c r="F48" s="136">
        <v>14019</v>
      </c>
      <c r="G48" s="136"/>
      <c r="H48" s="136"/>
      <c r="I48" s="136"/>
      <c r="J48" s="136">
        <v>50595</v>
      </c>
      <c r="K48" s="136">
        <v>38640</v>
      </c>
      <c r="L48" s="136">
        <v>22071</v>
      </c>
      <c r="M48" s="136">
        <v>18231</v>
      </c>
      <c r="N48" s="137">
        <v>6588</v>
      </c>
      <c r="O48" s="136">
        <v>4539</v>
      </c>
      <c r="P48" s="138">
        <v>240000</v>
      </c>
      <c r="Q48" s="136">
        <v>11784</v>
      </c>
      <c r="R48" s="138">
        <v>251787</v>
      </c>
    </row>
    <row r="49" spans="1:18" s="38" customFormat="1" ht="11.25" customHeight="1">
      <c r="A49" s="18" t="s">
        <v>164</v>
      </c>
      <c r="B49" s="136" t="s">
        <v>54</v>
      </c>
      <c r="C49" s="136" t="s">
        <v>54</v>
      </c>
      <c r="D49" s="136" t="s">
        <v>54</v>
      </c>
      <c r="E49" s="136" t="s">
        <v>54</v>
      </c>
      <c r="F49" s="136" t="s">
        <v>54</v>
      </c>
      <c r="G49" s="136"/>
      <c r="H49" s="136"/>
      <c r="I49" s="136"/>
      <c r="J49" s="136" t="s">
        <v>54</v>
      </c>
      <c r="K49" s="136" t="s">
        <v>54</v>
      </c>
      <c r="L49" s="136" t="s">
        <v>54</v>
      </c>
      <c r="M49" s="136" t="s">
        <v>54</v>
      </c>
      <c r="N49" s="137" t="s">
        <v>54</v>
      </c>
      <c r="O49" s="136" t="s">
        <v>54</v>
      </c>
      <c r="P49" s="138"/>
      <c r="Q49" s="136"/>
      <c r="R49" s="138" t="s">
        <v>54</v>
      </c>
    </row>
    <row r="50" spans="1:18" s="38" customFormat="1" ht="11.25" customHeight="1">
      <c r="A50" s="139" t="s">
        <v>157</v>
      </c>
      <c r="B50" s="136">
        <v>13944</v>
      </c>
      <c r="C50" s="136">
        <v>5712</v>
      </c>
      <c r="D50" s="136">
        <v>8544</v>
      </c>
      <c r="E50" s="136">
        <v>7035</v>
      </c>
      <c r="F50" s="136">
        <v>6081</v>
      </c>
      <c r="G50" s="136"/>
      <c r="H50" s="136"/>
      <c r="I50" s="136"/>
      <c r="J50" s="136">
        <v>21882</v>
      </c>
      <c r="K50" s="136">
        <v>16887</v>
      </c>
      <c r="L50" s="136">
        <v>10026</v>
      </c>
      <c r="M50" s="136">
        <v>10203</v>
      </c>
      <c r="N50" s="137">
        <v>6294</v>
      </c>
      <c r="O50" s="136">
        <v>4674</v>
      </c>
      <c r="P50" s="138">
        <v>111276</v>
      </c>
      <c r="Q50" s="136">
        <v>5676</v>
      </c>
      <c r="R50" s="138">
        <v>116955</v>
      </c>
    </row>
    <row r="51" spans="1:18" s="38" customFormat="1" ht="11.25" customHeight="1">
      <c r="A51" s="139" t="s">
        <v>159</v>
      </c>
      <c r="B51" s="136">
        <v>13509</v>
      </c>
      <c r="C51" s="136">
        <v>5997</v>
      </c>
      <c r="D51" s="136">
        <v>8136</v>
      </c>
      <c r="E51" s="136">
        <v>6975</v>
      </c>
      <c r="F51" s="136">
        <v>6312</v>
      </c>
      <c r="G51" s="136"/>
      <c r="H51" s="136"/>
      <c r="I51" s="136"/>
      <c r="J51" s="136">
        <v>21603</v>
      </c>
      <c r="K51" s="136">
        <v>16299</v>
      </c>
      <c r="L51" s="136">
        <v>9975</v>
      </c>
      <c r="M51" s="136">
        <v>10827</v>
      </c>
      <c r="N51" s="137">
        <v>8094</v>
      </c>
      <c r="O51" s="136">
        <v>5880</v>
      </c>
      <c r="P51" s="138">
        <v>113604</v>
      </c>
      <c r="Q51" s="136">
        <v>5613</v>
      </c>
      <c r="R51" s="138">
        <v>119214</v>
      </c>
    </row>
    <row r="52" spans="1:18" s="38" customFormat="1" ht="11.25" customHeight="1">
      <c r="A52" s="139" t="s">
        <v>14</v>
      </c>
      <c r="B52" s="136">
        <v>27453</v>
      </c>
      <c r="C52" s="136">
        <v>11709</v>
      </c>
      <c r="D52" s="136">
        <v>16683</v>
      </c>
      <c r="E52" s="136">
        <v>14010</v>
      </c>
      <c r="F52" s="136">
        <v>12390</v>
      </c>
      <c r="G52" s="136"/>
      <c r="H52" s="136"/>
      <c r="I52" s="136"/>
      <c r="J52" s="136">
        <v>43485</v>
      </c>
      <c r="K52" s="136">
        <v>33186</v>
      </c>
      <c r="L52" s="136">
        <v>19998</v>
      </c>
      <c r="M52" s="136">
        <v>21027</v>
      </c>
      <c r="N52" s="137">
        <v>14385</v>
      </c>
      <c r="O52" s="136">
        <v>10551</v>
      </c>
      <c r="P52" s="138">
        <v>224883</v>
      </c>
      <c r="Q52" s="136">
        <v>11289</v>
      </c>
      <c r="R52" s="138">
        <v>236172</v>
      </c>
    </row>
    <row r="53" spans="1:18" s="38" customFormat="1" ht="11.25" customHeight="1">
      <c r="A53" s="18" t="s">
        <v>51</v>
      </c>
      <c r="B53" s="136" t="s">
        <v>54</v>
      </c>
      <c r="C53" s="136" t="s">
        <v>54</v>
      </c>
      <c r="D53" s="136" t="s">
        <v>54</v>
      </c>
      <c r="E53" s="136" t="s">
        <v>54</v>
      </c>
      <c r="F53" s="136" t="s">
        <v>54</v>
      </c>
      <c r="G53" s="136"/>
      <c r="H53" s="136"/>
      <c r="I53" s="136"/>
      <c r="J53" s="136" t="s">
        <v>54</v>
      </c>
      <c r="K53" s="136" t="s">
        <v>54</v>
      </c>
      <c r="L53" s="136" t="s">
        <v>54</v>
      </c>
      <c r="M53" s="136" t="s">
        <v>54</v>
      </c>
      <c r="N53" s="137" t="s">
        <v>54</v>
      </c>
      <c r="O53" s="136" t="s">
        <v>54</v>
      </c>
      <c r="P53" s="138"/>
      <c r="Q53" s="136"/>
      <c r="R53" s="138" t="s">
        <v>54</v>
      </c>
    </row>
    <row r="54" spans="1:18" s="38" customFormat="1" ht="11.25" customHeight="1">
      <c r="A54" s="139" t="s">
        <v>157</v>
      </c>
      <c r="B54" s="136">
        <v>9243</v>
      </c>
      <c r="C54" s="136">
        <v>4014</v>
      </c>
      <c r="D54" s="136">
        <v>6045</v>
      </c>
      <c r="E54" s="136">
        <v>4986</v>
      </c>
      <c r="F54" s="136">
        <v>4293</v>
      </c>
      <c r="G54" s="136"/>
      <c r="H54" s="136"/>
      <c r="I54" s="136"/>
      <c r="J54" s="136">
        <v>15759</v>
      </c>
      <c r="K54" s="136">
        <v>11808</v>
      </c>
      <c r="L54" s="136">
        <v>7074</v>
      </c>
      <c r="M54" s="136">
        <v>7905</v>
      </c>
      <c r="N54" s="137">
        <v>6321</v>
      </c>
      <c r="O54" s="136">
        <v>8352</v>
      </c>
      <c r="P54" s="138">
        <v>85800</v>
      </c>
      <c r="Q54" s="136">
        <v>4377</v>
      </c>
      <c r="R54" s="138">
        <v>90180</v>
      </c>
    </row>
    <row r="55" spans="1:18" s="38" customFormat="1" ht="11.25" customHeight="1">
      <c r="A55" s="139" t="s">
        <v>159</v>
      </c>
      <c r="B55" s="136">
        <v>9027</v>
      </c>
      <c r="C55" s="136">
        <v>4191</v>
      </c>
      <c r="D55" s="136">
        <v>5961</v>
      </c>
      <c r="E55" s="136">
        <v>4965</v>
      </c>
      <c r="F55" s="136">
        <v>4515</v>
      </c>
      <c r="G55" s="136"/>
      <c r="H55" s="136"/>
      <c r="I55" s="136"/>
      <c r="J55" s="136">
        <v>15750</v>
      </c>
      <c r="K55" s="136">
        <v>11544</v>
      </c>
      <c r="L55" s="136">
        <v>6591</v>
      </c>
      <c r="M55" s="136">
        <v>7689</v>
      </c>
      <c r="N55" s="137">
        <v>6519</v>
      </c>
      <c r="O55" s="136">
        <v>10731</v>
      </c>
      <c r="P55" s="138">
        <v>87483</v>
      </c>
      <c r="Q55" s="136">
        <v>4599</v>
      </c>
      <c r="R55" s="138">
        <v>92082</v>
      </c>
    </row>
    <row r="56" spans="1:18" s="38" customFormat="1" ht="11.25" customHeight="1">
      <c r="A56" s="139" t="s">
        <v>14</v>
      </c>
      <c r="B56" s="136">
        <v>18270</v>
      </c>
      <c r="C56" s="136">
        <v>8205</v>
      </c>
      <c r="D56" s="136">
        <v>12006</v>
      </c>
      <c r="E56" s="136">
        <v>9951</v>
      </c>
      <c r="F56" s="136">
        <v>8808</v>
      </c>
      <c r="G56" s="136"/>
      <c r="H56" s="136"/>
      <c r="I56" s="136"/>
      <c r="J56" s="136">
        <v>31509</v>
      </c>
      <c r="K56" s="136">
        <v>23349</v>
      </c>
      <c r="L56" s="136">
        <v>13665</v>
      </c>
      <c r="M56" s="136">
        <v>15594</v>
      </c>
      <c r="N56" s="137">
        <v>12843</v>
      </c>
      <c r="O56" s="136">
        <v>19083</v>
      </c>
      <c r="P56" s="138">
        <v>173286</v>
      </c>
      <c r="Q56" s="136">
        <v>8976</v>
      </c>
      <c r="R56" s="138">
        <v>182262</v>
      </c>
    </row>
    <row r="57" spans="1:18" s="38" customFormat="1" ht="11.25" customHeight="1">
      <c r="A57" s="18" t="s">
        <v>8</v>
      </c>
      <c r="B57" s="136" t="s">
        <v>54</v>
      </c>
      <c r="C57" s="136" t="s">
        <v>54</v>
      </c>
      <c r="D57" s="136" t="s">
        <v>54</v>
      </c>
      <c r="E57" s="136" t="s">
        <v>54</v>
      </c>
      <c r="F57" s="136" t="s">
        <v>54</v>
      </c>
      <c r="G57" s="136"/>
      <c r="H57" s="136"/>
      <c r="I57" s="136"/>
      <c r="J57" s="136" t="s">
        <v>54</v>
      </c>
      <c r="K57" s="136" t="s">
        <v>54</v>
      </c>
      <c r="L57" s="136" t="s">
        <v>54</v>
      </c>
      <c r="M57" s="136" t="s">
        <v>54</v>
      </c>
      <c r="N57" s="137" t="s">
        <v>54</v>
      </c>
      <c r="O57" s="136" t="s">
        <v>54</v>
      </c>
      <c r="P57" s="138"/>
      <c r="Q57" s="136"/>
      <c r="R57" s="138" t="s">
        <v>54</v>
      </c>
    </row>
    <row r="58" spans="1:18" s="38" customFormat="1" ht="11.25" customHeight="1">
      <c r="A58" s="139" t="s">
        <v>157</v>
      </c>
      <c r="B58" s="136">
        <v>7119</v>
      </c>
      <c r="C58" s="136">
        <v>3093</v>
      </c>
      <c r="D58" s="136">
        <v>4701</v>
      </c>
      <c r="E58" s="136">
        <v>3978</v>
      </c>
      <c r="F58" s="136">
        <v>3456</v>
      </c>
      <c r="G58" s="136"/>
      <c r="H58" s="136"/>
      <c r="I58" s="136"/>
      <c r="J58" s="136">
        <v>12585</v>
      </c>
      <c r="K58" s="136">
        <v>9306</v>
      </c>
      <c r="L58" s="136">
        <v>5094</v>
      </c>
      <c r="M58" s="136">
        <v>5958</v>
      </c>
      <c r="N58" s="137">
        <v>5148</v>
      </c>
      <c r="O58" s="136">
        <v>11466</v>
      </c>
      <c r="P58" s="138">
        <v>71904</v>
      </c>
      <c r="Q58" s="136">
        <v>3939</v>
      </c>
      <c r="R58" s="138">
        <v>75840</v>
      </c>
    </row>
    <row r="59" spans="1:18" s="38" customFormat="1" ht="11.25" customHeight="1">
      <c r="A59" s="139" t="s">
        <v>159</v>
      </c>
      <c r="B59" s="136">
        <v>6999</v>
      </c>
      <c r="C59" s="136">
        <v>3306</v>
      </c>
      <c r="D59" s="136">
        <v>4707</v>
      </c>
      <c r="E59" s="136">
        <v>4110</v>
      </c>
      <c r="F59" s="136">
        <v>3759</v>
      </c>
      <c r="G59" s="136"/>
      <c r="H59" s="136"/>
      <c r="I59" s="136"/>
      <c r="J59" s="136">
        <v>13236</v>
      </c>
      <c r="K59" s="136">
        <v>9642</v>
      </c>
      <c r="L59" s="136">
        <v>5142</v>
      </c>
      <c r="M59" s="136">
        <v>5349</v>
      </c>
      <c r="N59" s="137">
        <v>4761</v>
      </c>
      <c r="O59" s="136">
        <v>13593</v>
      </c>
      <c r="P59" s="138">
        <v>74598</v>
      </c>
      <c r="Q59" s="136">
        <v>4128</v>
      </c>
      <c r="R59" s="138">
        <v>78726</v>
      </c>
    </row>
    <row r="60" spans="1:18" s="38" customFormat="1" ht="11.25" customHeight="1">
      <c r="A60" s="139" t="s">
        <v>14</v>
      </c>
      <c r="B60" s="136">
        <v>14118</v>
      </c>
      <c r="C60" s="136">
        <v>6399</v>
      </c>
      <c r="D60" s="136">
        <v>9408</v>
      </c>
      <c r="E60" s="136">
        <v>8085</v>
      </c>
      <c r="F60" s="136">
        <v>7215</v>
      </c>
      <c r="G60" s="136"/>
      <c r="H60" s="136">
        <f>F60+E60+D60+C60+B60</f>
        <v>45225</v>
      </c>
      <c r="I60" s="136"/>
      <c r="J60" s="136">
        <v>25821</v>
      </c>
      <c r="K60" s="136">
        <v>18948</v>
      </c>
      <c r="L60" s="136">
        <v>10236</v>
      </c>
      <c r="M60" s="136">
        <v>11304</v>
      </c>
      <c r="N60" s="137">
        <v>9909</v>
      </c>
      <c r="O60" s="136">
        <v>25056</v>
      </c>
      <c r="P60" s="138">
        <v>146502</v>
      </c>
      <c r="Q60" s="136">
        <v>8067</v>
      </c>
      <c r="R60" s="138">
        <v>154569</v>
      </c>
    </row>
    <row r="61" spans="1:18" s="38" customFormat="1" ht="11.25" customHeight="1">
      <c r="A61" s="18" t="s">
        <v>9</v>
      </c>
      <c r="B61" s="136" t="s">
        <v>54</v>
      </c>
      <c r="C61" s="136" t="s">
        <v>54</v>
      </c>
      <c r="D61" s="136" t="s">
        <v>54</v>
      </c>
      <c r="E61" s="136" t="s">
        <v>54</v>
      </c>
      <c r="F61" s="136" t="s">
        <v>54</v>
      </c>
      <c r="G61" s="136"/>
      <c r="H61" s="136"/>
      <c r="I61" s="136"/>
      <c r="J61" s="136" t="s">
        <v>54</v>
      </c>
      <c r="K61" s="136" t="s">
        <v>54</v>
      </c>
      <c r="L61" s="136" t="s">
        <v>54</v>
      </c>
      <c r="M61" s="136" t="s">
        <v>54</v>
      </c>
      <c r="N61" s="137" t="s">
        <v>54</v>
      </c>
      <c r="O61" s="136" t="s">
        <v>54</v>
      </c>
      <c r="P61" s="138"/>
      <c r="Q61" s="136"/>
      <c r="R61" s="138" t="s">
        <v>54</v>
      </c>
    </row>
    <row r="62" spans="1:18" s="38" customFormat="1" ht="11.25" customHeight="1">
      <c r="A62" s="139" t="s">
        <v>157</v>
      </c>
      <c r="B62" s="136">
        <v>4953</v>
      </c>
      <c r="C62" s="136">
        <v>2355</v>
      </c>
      <c r="D62" s="136">
        <v>3501</v>
      </c>
      <c r="E62" s="136">
        <v>3111</v>
      </c>
      <c r="F62" s="136">
        <v>2895</v>
      </c>
      <c r="G62" s="136"/>
      <c r="H62" s="136"/>
      <c r="I62" s="136"/>
      <c r="J62" s="136">
        <v>10608</v>
      </c>
      <c r="K62" s="136">
        <v>7548</v>
      </c>
      <c r="L62" s="136">
        <v>4059</v>
      </c>
      <c r="M62" s="136">
        <v>4248</v>
      </c>
      <c r="N62" s="137">
        <v>3705</v>
      </c>
      <c r="O62" s="136">
        <v>12273</v>
      </c>
      <c r="P62" s="138">
        <v>59253</v>
      </c>
      <c r="Q62" s="136">
        <v>3228</v>
      </c>
      <c r="R62" s="138">
        <v>62481</v>
      </c>
    </row>
    <row r="63" spans="1:18" s="38" customFormat="1" ht="11.25" customHeight="1">
      <c r="A63" s="139" t="s">
        <v>159</v>
      </c>
      <c r="B63" s="136">
        <v>4962</v>
      </c>
      <c r="C63" s="136">
        <v>2433</v>
      </c>
      <c r="D63" s="136">
        <v>3414</v>
      </c>
      <c r="E63" s="136">
        <v>3000</v>
      </c>
      <c r="F63" s="136">
        <v>2964</v>
      </c>
      <c r="G63" s="136"/>
      <c r="H63" s="136"/>
      <c r="I63" s="136"/>
      <c r="J63" s="136">
        <v>11076</v>
      </c>
      <c r="K63" s="136">
        <v>8670</v>
      </c>
      <c r="L63" s="136">
        <v>4470</v>
      </c>
      <c r="M63" s="136">
        <v>4155</v>
      </c>
      <c r="N63" s="137">
        <v>3288</v>
      </c>
      <c r="O63" s="136">
        <v>13431</v>
      </c>
      <c r="P63" s="138">
        <v>61863</v>
      </c>
      <c r="Q63" s="136">
        <v>3570</v>
      </c>
      <c r="R63" s="138">
        <v>65433</v>
      </c>
    </row>
    <row r="64" spans="1:18" s="38" customFormat="1" ht="11.25" customHeight="1">
      <c r="A64" s="139" t="s">
        <v>14</v>
      </c>
      <c r="B64" s="136">
        <v>9915</v>
      </c>
      <c r="C64" s="136">
        <v>4788</v>
      </c>
      <c r="D64" s="136">
        <v>6915</v>
      </c>
      <c r="E64" s="136">
        <v>6105</v>
      </c>
      <c r="F64" s="136">
        <v>5859</v>
      </c>
      <c r="G64" s="136"/>
      <c r="H64" s="136">
        <f>F64+E64+D64+C64+B64</f>
        <v>33582</v>
      </c>
      <c r="I64" s="136"/>
      <c r="J64" s="136">
        <v>21684</v>
      </c>
      <c r="K64" s="136">
        <v>16218</v>
      </c>
      <c r="L64" s="136">
        <v>8526</v>
      </c>
      <c r="M64" s="136">
        <v>8403</v>
      </c>
      <c r="N64" s="137">
        <v>6993</v>
      </c>
      <c r="O64" s="136">
        <v>25707</v>
      </c>
      <c r="P64" s="138">
        <v>121119</v>
      </c>
      <c r="Q64" s="136">
        <v>6795</v>
      </c>
      <c r="R64" s="138">
        <v>127911</v>
      </c>
    </row>
    <row r="65" spans="1:18" s="38" customFormat="1" ht="11.25" customHeight="1">
      <c r="A65" s="18" t="s">
        <v>10</v>
      </c>
      <c r="B65" s="136" t="s">
        <v>54</v>
      </c>
      <c r="C65" s="136" t="s">
        <v>54</v>
      </c>
      <c r="D65" s="136" t="s">
        <v>54</v>
      </c>
      <c r="E65" s="136" t="s">
        <v>54</v>
      </c>
      <c r="F65" s="136" t="s">
        <v>54</v>
      </c>
      <c r="G65" s="136"/>
      <c r="H65" s="136"/>
      <c r="I65" s="136"/>
      <c r="J65" s="136" t="s">
        <v>54</v>
      </c>
      <c r="K65" s="136" t="s">
        <v>54</v>
      </c>
      <c r="L65" s="136" t="s">
        <v>54</v>
      </c>
      <c r="M65" s="136" t="s">
        <v>54</v>
      </c>
      <c r="N65" s="137" t="s">
        <v>54</v>
      </c>
      <c r="O65" s="136" t="s">
        <v>54</v>
      </c>
      <c r="P65" s="138"/>
      <c r="Q65" s="136"/>
      <c r="R65" s="138" t="s">
        <v>54</v>
      </c>
    </row>
    <row r="66" spans="1:18" s="38" customFormat="1" ht="11.25" customHeight="1">
      <c r="A66" s="139" t="s">
        <v>157</v>
      </c>
      <c r="B66" s="136">
        <v>3756</v>
      </c>
      <c r="C66" s="136">
        <v>1875</v>
      </c>
      <c r="D66" s="136">
        <v>2625</v>
      </c>
      <c r="E66" s="136">
        <v>2397</v>
      </c>
      <c r="F66" s="136">
        <v>2322</v>
      </c>
      <c r="G66" s="136"/>
      <c r="H66" s="136"/>
      <c r="I66" s="136"/>
      <c r="J66" s="136">
        <v>9129</v>
      </c>
      <c r="K66" s="136">
        <v>8208</v>
      </c>
      <c r="L66" s="136">
        <v>3870</v>
      </c>
      <c r="M66" s="136">
        <v>3510</v>
      </c>
      <c r="N66" s="137">
        <v>2838</v>
      </c>
      <c r="O66" s="136">
        <v>12687</v>
      </c>
      <c r="P66" s="138">
        <v>53226</v>
      </c>
      <c r="Q66" s="136">
        <v>2922</v>
      </c>
      <c r="R66" s="138">
        <v>56148</v>
      </c>
    </row>
    <row r="67" spans="1:18" s="38" customFormat="1" ht="11.25" customHeight="1">
      <c r="A67" s="139" t="s">
        <v>159</v>
      </c>
      <c r="B67" s="136">
        <v>4047</v>
      </c>
      <c r="C67" s="136">
        <v>2145</v>
      </c>
      <c r="D67" s="136">
        <v>2811</v>
      </c>
      <c r="E67" s="136">
        <v>2649</v>
      </c>
      <c r="F67" s="136">
        <v>2697</v>
      </c>
      <c r="G67" s="136"/>
      <c r="H67" s="136"/>
      <c r="I67" s="136"/>
      <c r="J67" s="136">
        <v>9870</v>
      </c>
      <c r="K67" s="136">
        <v>8916</v>
      </c>
      <c r="L67" s="136">
        <v>4818</v>
      </c>
      <c r="M67" s="136">
        <v>4191</v>
      </c>
      <c r="N67" s="137">
        <v>2823</v>
      </c>
      <c r="O67" s="136">
        <v>13563</v>
      </c>
      <c r="P67" s="138">
        <v>58530</v>
      </c>
      <c r="Q67" s="136">
        <v>3582</v>
      </c>
      <c r="R67" s="138">
        <v>62112</v>
      </c>
    </row>
    <row r="68" spans="1:18" s="38" customFormat="1" ht="11.25" customHeight="1">
      <c r="A68" s="139" t="s">
        <v>14</v>
      </c>
      <c r="B68" s="136">
        <v>7803</v>
      </c>
      <c r="C68" s="136">
        <v>4020</v>
      </c>
      <c r="D68" s="136">
        <v>5436</v>
      </c>
      <c r="E68" s="136">
        <v>5049</v>
      </c>
      <c r="F68" s="136">
        <v>5019</v>
      </c>
      <c r="G68" s="136"/>
      <c r="H68" s="136">
        <f>F68+E68+D68+C68+B68</f>
        <v>27327</v>
      </c>
      <c r="I68" s="136"/>
      <c r="J68" s="136">
        <v>18999</v>
      </c>
      <c r="K68" s="136">
        <v>17124</v>
      </c>
      <c r="L68" s="136">
        <v>8688</v>
      </c>
      <c r="M68" s="136">
        <v>7701</v>
      </c>
      <c r="N68" s="137">
        <v>5664</v>
      </c>
      <c r="O68" s="136">
        <v>26247</v>
      </c>
      <c r="P68" s="138">
        <v>111753</v>
      </c>
      <c r="Q68" s="136">
        <v>6504</v>
      </c>
      <c r="R68" s="138">
        <v>118257</v>
      </c>
    </row>
    <row r="69" spans="1:18" s="38" customFormat="1" ht="11.25" customHeight="1">
      <c r="A69" s="18" t="s">
        <v>11</v>
      </c>
      <c r="B69" s="136" t="s">
        <v>54</v>
      </c>
      <c r="C69" s="136" t="s">
        <v>54</v>
      </c>
      <c r="D69" s="136" t="s">
        <v>54</v>
      </c>
      <c r="E69" s="136" t="s">
        <v>54</v>
      </c>
      <c r="F69" s="136" t="s">
        <v>54</v>
      </c>
      <c r="G69" s="136"/>
      <c r="H69" s="136"/>
      <c r="I69" s="136"/>
      <c r="J69" s="136" t="s">
        <v>54</v>
      </c>
      <c r="K69" s="136" t="s">
        <v>54</v>
      </c>
      <c r="L69" s="136" t="s">
        <v>54</v>
      </c>
      <c r="M69" s="136" t="s">
        <v>54</v>
      </c>
      <c r="N69" s="137" t="s">
        <v>54</v>
      </c>
      <c r="O69" s="136" t="s">
        <v>54</v>
      </c>
      <c r="P69" s="138"/>
      <c r="Q69" s="136"/>
      <c r="R69" s="138" t="s">
        <v>54</v>
      </c>
    </row>
    <row r="70" spans="1:18" s="38" customFormat="1" ht="11.25" customHeight="1">
      <c r="A70" s="139" t="s">
        <v>157</v>
      </c>
      <c r="B70" s="136">
        <v>2739</v>
      </c>
      <c r="C70" s="136">
        <v>1284</v>
      </c>
      <c r="D70" s="136">
        <v>1767</v>
      </c>
      <c r="E70" s="136">
        <v>1545</v>
      </c>
      <c r="F70" s="136">
        <v>1674</v>
      </c>
      <c r="G70" s="136"/>
      <c r="H70" s="136"/>
      <c r="I70" s="136"/>
      <c r="J70" s="136">
        <v>5895</v>
      </c>
      <c r="K70" s="136">
        <v>5319</v>
      </c>
      <c r="L70" s="136">
        <v>3636</v>
      </c>
      <c r="M70" s="136">
        <v>2859</v>
      </c>
      <c r="N70" s="137">
        <v>1935</v>
      </c>
      <c r="O70" s="136">
        <v>9831</v>
      </c>
      <c r="P70" s="138">
        <v>38484</v>
      </c>
      <c r="Q70" s="136">
        <v>2256</v>
      </c>
      <c r="R70" s="138">
        <v>40740</v>
      </c>
    </row>
    <row r="71" spans="1:18" s="38" customFormat="1" ht="11.25" customHeight="1">
      <c r="A71" s="139" t="s">
        <v>159</v>
      </c>
      <c r="B71" s="136">
        <v>3582</v>
      </c>
      <c r="C71" s="136">
        <v>1899</v>
      </c>
      <c r="D71" s="136">
        <v>2553</v>
      </c>
      <c r="E71" s="136">
        <v>2121</v>
      </c>
      <c r="F71" s="136">
        <v>2181</v>
      </c>
      <c r="G71" s="136"/>
      <c r="H71" s="136"/>
      <c r="I71" s="136"/>
      <c r="J71" s="136">
        <v>7893</v>
      </c>
      <c r="K71" s="136">
        <v>7044</v>
      </c>
      <c r="L71" s="136">
        <v>4683</v>
      </c>
      <c r="M71" s="136">
        <v>4050</v>
      </c>
      <c r="N71" s="137">
        <v>2706</v>
      </c>
      <c r="O71" s="136">
        <v>11553</v>
      </c>
      <c r="P71" s="138">
        <v>50262</v>
      </c>
      <c r="Q71" s="136">
        <v>3504</v>
      </c>
      <c r="R71" s="138">
        <v>53766</v>
      </c>
    </row>
    <row r="72" spans="1:18" s="38" customFormat="1" ht="11.25" customHeight="1">
      <c r="A72" s="139" t="s">
        <v>14</v>
      </c>
      <c r="B72" s="136">
        <v>6324</v>
      </c>
      <c r="C72" s="136">
        <v>3180</v>
      </c>
      <c r="D72" s="136">
        <v>4320</v>
      </c>
      <c r="E72" s="136">
        <v>3666</v>
      </c>
      <c r="F72" s="136">
        <v>3855</v>
      </c>
      <c r="G72" s="136"/>
      <c r="H72" s="136">
        <f>F72+E72+D72+C72+B72</f>
        <v>21345</v>
      </c>
      <c r="I72" s="136"/>
      <c r="J72" s="136">
        <v>13785</v>
      </c>
      <c r="K72" s="136">
        <v>12363</v>
      </c>
      <c r="L72" s="136">
        <v>8319</v>
      </c>
      <c r="M72" s="136">
        <v>6909</v>
      </c>
      <c r="N72" s="137">
        <v>4638</v>
      </c>
      <c r="O72" s="136">
        <v>21384</v>
      </c>
      <c r="P72" s="138">
        <v>88746</v>
      </c>
      <c r="Q72" s="136">
        <v>5760</v>
      </c>
      <c r="R72" s="138">
        <v>94503</v>
      </c>
    </row>
    <row r="73" spans="1:18" s="38" customFormat="1" ht="11.25" customHeight="1">
      <c r="A73" s="18" t="s">
        <v>12</v>
      </c>
      <c r="B73" s="136" t="s">
        <v>54</v>
      </c>
      <c r="C73" s="136" t="s">
        <v>54</v>
      </c>
      <c r="D73" s="136" t="s">
        <v>54</v>
      </c>
      <c r="E73" s="136" t="s">
        <v>54</v>
      </c>
      <c r="F73" s="136" t="s">
        <v>54</v>
      </c>
      <c r="G73" s="136"/>
      <c r="H73" s="136"/>
      <c r="I73" s="136"/>
      <c r="J73" s="136" t="s">
        <v>54</v>
      </c>
      <c r="K73" s="136" t="s">
        <v>54</v>
      </c>
      <c r="L73" s="136" t="s">
        <v>54</v>
      </c>
      <c r="M73" s="136" t="s">
        <v>54</v>
      </c>
      <c r="N73" s="137" t="s">
        <v>54</v>
      </c>
      <c r="O73" s="136" t="s">
        <v>54</v>
      </c>
      <c r="P73" s="138"/>
      <c r="Q73" s="136"/>
      <c r="R73" s="138" t="s">
        <v>54</v>
      </c>
    </row>
    <row r="74" spans="1:18" s="38" customFormat="1" ht="11.25" customHeight="1">
      <c r="A74" s="139" t="s">
        <v>157</v>
      </c>
      <c r="B74" s="136">
        <v>1767</v>
      </c>
      <c r="C74" s="136">
        <v>801</v>
      </c>
      <c r="D74" s="136">
        <v>1077</v>
      </c>
      <c r="E74" s="136">
        <v>897</v>
      </c>
      <c r="F74" s="136">
        <v>885</v>
      </c>
      <c r="G74" s="136"/>
      <c r="H74" s="136"/>
      <c r="I74" s="136"/>
      <c r="J74" s="136">
        <v>3042</v>
      </c>
      <c r="K74" s="136">
        <v>2568</v>
      </c>
      <c r="L74" s="136">
        <v>1803</v>
      </c>
      <c r="M74" s="136">
        <v>1932</v>
      </c>
      <c r="N74" s="137">
        <v>1134</v>
      </c>
      <c r="O74" s="136">
        <v>5421</v>
      </c>
      <c r="P74" s="138">
        <v>21330</v>
      </c>
      <c r="Q74" s="136">
        <v>1470</v>
      </c>
      <c r="R74" s="138">
        <v>22800</v>
      </c>
    </row>
    <row r="75" spans="1:18" s="38" customFormat="1" ht="11.25" customHeight="1">
      <c r="A75" s="139" t="s">
        <v>159</v>
      </c>
      <c r="B75" s="136">
        <v>3144</v>
      </c>
      <c r="C75" s="136">
        <v>1563</v>
      </c>
      <c r="D75" s="136">
        <v>2043</v>
      </c>
      <c r="E75" s="136">
        <v>1659</v>
      </c>
      <c r="F75" s="136">
        <v>1587</v>
      </c>
      <c r="G75" s="136"/>
      <c r="H75" s="136"/>
      <c r="I75" s="136"/>
      <c r="J75" s="136">
        <v>5256</v>
      </c>
      <c r="K75" s="136">
        <v>4611</v>
      </c>
      <c r="L75" s="136">
        <v>2991</v>
      </c>
      <c r="M75" s="136">
        <v>2901</v>
      </c>
      <c r="N75" s="137">
        <v>1920</v>
      </c>
      <c r="O75" s="136">
        <v>7755</v>
      </c>
      <c r="P75" s="138">
        <v>35430</v>
      </c>
      <c r="Q75" s="136">
        <v>2880</v>
      </c>
      <c r="R75" s="138">
        <v>38307</v>
      </c>
    </row>
    <row r="76" spans="1:18" s="38" customFormat="1" ht="11.25" customHeight="1">
      <c r="A76" s="139" t="s">
        <v>14</v>
      </c>
      <c r="B76" s="136">
        <v>4911</v>
      </c>
      <c r="C76" s="136">
        <v>2367</v>
      </c>
      <c r="D76" s="136">
        <v>3120</v>
      </c>
      <c r="E76" s="136">
        <v>2559</v>
      </c>
      <c r="F76" s="136">
        <v>2469</v>
      </c>
      <c r="G76" s="136"/>
      <c r="H76" s="136">
        <f>F76+E76+D76+C76+B76</f>
        <v>15426</v>
      </c>
      <c r="I76" s="136"/>
      <c r="J76" s="136">
        <v>8301</v>
      </c>
      <c r="K76" s="136">
        <v>7182</v>
      </c>
      <c r="L76" s="136">
        <v>4791</v>
      </c>
      <c r="M76" s="136">
        <v>4836</v>
      </c>
      <c r="N76" s="137">
        <v>3054</v>
      </c>
      <c r="O76" s="136">
        <v>13176</v>
      </c>
      <c r="P76" s="138">
        <v>56760</v>
      </c>
      <c r="Q76" s="136">
        <v>4350</v>
      </c>
      <c r="R76" s="138">
        <v>61110</v>
      </c>
    </row>
    <row r="77" spans="1:18" s="38" customFormat="1" ht="11.25" customHeight="1">
      <c r="A77" s="18" t="s">
        <v>13</v>
      </c>
      <c r="B77" s="136" t="s">
        <v>54</v>
      </c>
      <c r="C77" s="136" t="s">
        <v>54</v>
      </c>
      <c r="D77" s="136" t="s">
        <v>54</v>
      </c>
      <c r="E77" s="136" t="s">
        <v>54</v>
      </c>
      <c r="F77" s="136" t="s">
        <v>54</v>
      </c>
      <c r="G77" s="136"/>
      <c r="H77" s="136"/>
      <c r="I77" s="136"/>
      <c r="J77" s="136" t="s">
        <v>54</v>
      </c>
      <c r="K77" s="136" t="s">
        <v>54</v>
      </c>
      <c r="L77" s="136" t="s">
        <v>54</v>
      </c>
      <c r="M77" s="136" t="s">
        <v>54</v>
      </c>
      <c r="N77" s="137" t="s">
        <v>54</v>
      </c>
      <c r="O77" s="136" t="s">
        <v>54</v>
      </c>
      <c r="P77" s="138"/>
      <c r="Q77" s="136"/>
      <c r="R77" s="138" t="s">
        <v>54</v>
      </c>
    </row>
    <row r="78" spans="1:18" s="38" customFormat="1" ht="11.25" customHeight="1">
      <c r="A78" s="139" t="s">
        <v>157</v>
      </c>
      <c r="B78" s="136">
        <v>1623</v>
      </c>
      <c r="C78" s="136">
        <v>717</v>
      </c>
      <c r="D78" s="136">
        <v>918</v>
      </c>
      <c r="E78" s="136">
        <v>702</v>
      </c>
      <c r="F78" s="136">
        <v>585</v>
      </c>
      <c r="G78" s="136"/>
      <c r="H78" s="136"/>
      <c r="I78" s="136"/>
      <c r="J78" s="136">
        <v>1914</v>
      </c>
      <c r="K78" s="136">
        <v>1386</v>
      </c>
      <c r="L78" s="136">
        <v>849</v>
      </c>
      <c r="M78" s="136">
        <v>990</v>
      </c>
      <c r="N78" s="137">
        <v>744</v>
      </c>
      <c r="O78" s="136">
        <v>3060</v>
      </c>
      <c r="P78" s="138">
        <v>13488</v>
      </c>
      <c r="Q78" s="136">
        <v>1029</v>
      </c>
      <c r="R78" s="138">
        <v>14517</v>
      </c>
    </row>
    <row r="79" spans="1:18" s="38" customFormat="1" ht="11.25" customHeight="1">
      <c r="A79" s="139" t="s">
        <v>159</v>
      </c>
      <c r="B79" s="136">
        <v>3801</v>
      </c>
      <c r="C79" s="136">
        <v>2028</v>
      </c>
      <c r="D79" s="136">
        <v>2478</v>
      </c>
      <c r="E79" s="136">
        <v>1956</v>
      </c>
      <c r="F79" s="136">
        <v>1785</v>
      </c>
      <c r="G79" s="136"/>
      <c r="H79" s="136"/>
      <c r="I79" s="136"/>
      <c r="J79" s="136">
        <v>5076</v>
      </c>
      <c r="K79" s="136">
        <v>3381</v>
      </c>
      <c r="L79" s="136">
        <v>1956</v>
      </c>
      <c r="M79" s="136">
        <v>2013</v>
      </c>
      <c r="N79" s="137">
        <v>1485</v>
      </c>
      <c r="O79" s="136">
        <v>5649</v>
      </c>
      <c r="P79" s="138">
        <v>31602</v>
      </c>
      <c r="Q79" s="136">
        <v>2517</v>
      </c>
      <c r="R79" s="138">
        <v>34122</v>
      </c>
    </row>
    <row r="80" spans="1:18" s="38" customFormat="1" ht="11.25" customHeight="1">
      <c r="A80" s="139" t="s">
        <v>14</v>
      </c>
      <c r="B80" s="136">
        <v>5424</v>
      </c>
      <c r="C80" s="136">
        <v>2742</v>
      </c>
      <c r="D80" s="136">
        <v>3396</v>
      </c>
      <c r="E80" s="136">
        <v>2658</v>
      </c>
      <c r="F80" s="136">
        <v>2370</v>
      </c>
      <c r="G80" s="136"/>
      <c r="H80" s="136">
        <f>F80+E80+D80+C80+B80</f>
        <v>16590</v>
      </c>
      <c r="I80" s="136"/>
      <c r="J80" s="136">
        <v>6990</v>
      </c>
      <c r="K80" s="136">
        <v>4767</v>
      </c>
      <c r="L80" s="136">
        <v>2805</v>
      </c>
      <c r="M80" s="136">
        <v>3003</v>
      </c>
      <c r="N80" s="137">
        <v>2229</v>
      </c>
      <c r="O80" s="136">
        <v>8709</v>
      </c>
      <c r="P80" s="138">
        <v>45090</v>
      </c>
      <c r="Q80" s="136">
        <v>3549</v>
      </c>
      <c r="R80" s="138">
        <v>48639</v>
      </c>
    </row>
    <row r="81" spans="1:18" s="38" customFormat="1" ht="11.25" customHeight="1">
      <c r="A81" s="139"/>
      <c r="B81" s="136"/>
      <c r="C81" s="136"/>
      <c r="D81" s="136"/>
      <c r="E81" s="136"/>
      <c r="F81" s="136"/>
      <c r="G81" s="136"/>
      <c r="H81" s="136">
        <f>F81+E81+D81+C81+B81</f>
        <v>0</v>
      </c>
      <c r="I81" s="136"/>
      <c r="J81" s="136"/>
      <c r="K81" s="136"/>
      <c r="L81" s="136"/>
      <c r="M81" s="136"/>
      <c r="N81" s="137"/>
      <c r="O81" s="136"/>
      <c r="P81" s="138"/>
      <c r="Q81" s="136"/>
      <c r="R81" s="138"/>
    </row>
    <row r="82" spans="1:18" s="38" customFormat="1" ht="11.25" customHeight="1">
      <c r="A82" s="18" t="s">
        <v>14</v>
      </c>
      <c r="B82" s="136" t="s">
        <v>54</v>
      </c>
      <c r="C82" s="136" t="s">
        <v>54</v>
      </c>
      <c r="D82" s="136" t="s">
        <v>54</v>
      </c>
      <c r="E82" s="136" t="s">
        <v>54</v>
      </c>
      <c r="F82" s="136" t="s">
        <v>54</v>
      </c>
      <c r="G82" s="136"/>
      <c r="H82" s="136"/>
      <c r="I82" s="136"/>
      <c r="J82" s="136" t="s">
        <v>54</v>
      </c>
      <c r="K82" s="136" t="s">
        <v>54</v>
      </c>
      <c r="L82" s="136" t="s">
        <v>54</v>
      </c>
      <c r="M82" s="136" t="s">
        <v>54</v>
      </c>
      <c r="N82" s="137" t="s">
        <v>54</v>
      </c>
      <c r="O82" s="136" t="s">
        <v>54</v>
      </c>
      <c r="R82" s="138" t="s">
        <v>54</v>
      </c>
    </row>
    <row r="83" spans="1:18" s="38" customFormat="1" ht="11.25" customHeight="1">
      <c r="A83" s="139" t="s">
        <v>157</v>
      </c>
      <c r="B83" s="136">
        <v>424947</v>
      </c>
      <c r="C83" s="136">
        <v>138198</v>
      </c>
      <c r="D83" s="136">
        <v>175851</v>
      </c>
      <c r="E83" s="136">
        <v>126330</v>
      </c>
      <c r="F83" s="136">
        <v>98499</v>
      </c>
      <c r="G83" s="136"/>
      <c r="H83" s="136"/>
      <c r="I83" s="136"/>
      <c r="J83" s="136">
        <v>311694</v>
      </c>
      <c r="K83" s="136">
        <v>183648</v>
      </c>
      <c r="L83" s="136">
        <v>87042</v>
      </c>
      <c r="M83" s="136">
        <v>62547</v>
      </c>
      <c r="N83" s="137">
        <v>36165</v>
      </c>
      <c r="O83" s="136">
        <v>79875</v>
      </c>
      <c r="P83" s="138">
        <v>1724796</v>
      </c>
      <c r="Q83" s="136">
        <v>98208</v>
      </c>
      <c r="R83" s="138">
        <v>1823004</v>
      </c>
    </row>
    <row r="84" spans="1:18" s="38" customFormat="1" ht="11.25" customHeight="1">
      <c r="A84" s="139" t="s">
        <v>159</v>
      </c>
      <c r="B84" s="136">
        <v>436719</v>
      </c>
      <c r="C84" s="136">
        <v>149772</v>
      </c>
      <c r="D84" s="136">
        <v>181422</v>
      </c>
      <c r="E84" s="136">
        <v>131811</v>
      </c>
      <c r="F84" s="136">
        <v>105756</v>
      </c>
      <c r="G84" s="136"/>
      <c r="H84" s="136"/>
      <c r="I84" s="136"/>
      <c r="J84" s="136">
        <v>324744</v>
      </c>
      <c r="K84" s="136">
        <v>195078</v>
      </c>
      <c r="L84" s="136">
        <v>93039</v>
      </c>
      <c r="M84" s="136">
        <v>67383</v>
      </c>
      <c r="N84" s="137">
        <v>40152</v>
      </c>
      <c r="O84" s="136">
        <v>88482</v>
      </c>
      <c r="P84" s="138">
        <v>1814364</v>
      </c>
      <c r="Q84" s="136">
        <v>99909</v>
      </c>
      <c r="R84" s="138">
        <v>1914273</v>
      </c>
    </row>
    <row r="85" spans="1:19" s="38" customFormat="1" ht="11.25" customHeight="1">
      <c r="A85" s="141" t="s">
        <v>14</v>
      </c>
      <c r="B85" s="142">
        <v>861666</v>
      </c>
      <c r="C85" s="142">
        <v>287964</v>
      </c>
      <c r="D85" s="142">
        <v>357276</v>
      </c>
      <c r="E85" s="142">
        <v>258141</v>
      </c>
      <c r="F85" s="142">
        <v>204258</v>
      </c>
      <c r="G85" s="142"/>
      <c r="H85" s="136">
        <f>F85+E85+D85+C85+B85</f>
        <v>1969305</v>
      </c>
      <c r="I85" s="142"/>
      <c r="J85" s="142">
        <v>636438</v>
      </c>
      <c r="K85" s="142">
        <v>378726</v>
      </c>
      <c r="L85" s="142">
        <v>180084</v>
      </c>
      <c r="M85" s="142">
        <v>129933</v>
      </c>
      <c r="N85" s="143">
        <v>76317</v>
      </c>
      <c r="O85" s="142">
        <v>168357</v>
      </c>
      <c r="P85" s="144">
        <v>3539163</v>
      </c>
      <c r="Q85" s="142">
        <v>198117</v>
      </c>
      <c r="R85" s="144">
        <v>3737277</v>
      </c>
      <c r="S85" s="145"/>
    </row>
    <row r="86" s="38" customFormat="1" ht="12.75" customHeight="1"/>
    <row r="87" s="38" customFormat="1" ht="12.75" customHeight="1">
      <c r="B87" s="40" t="s">
        <v>165</v>
      </c>
    </row>
    <row r="88" s="38" customFormat="1" ht="12.75" customHeight="1">
      <c r="B88" s="40" t="s">
        <v>166</v>
      </c>
    </row>
    <row r="89" s="38" customFormat="1" ht="12.75" customHeight="1"/>
    <row r="90" spans="1:2" s="38" customFormat="1" ht="12.75" customHeight="1">
      <c r="A90" s="40"/>
      <c r="B90" s="40" t="s">
        <v>145</v>
      </c>
    </row>
    <row r="91" ht="12.75" customHeight="1"/>
    <row r="92" ht="12.75">
      <c r="B92" s="146" t="s">
        <v>29</v>
      </c>
    </row>
    <row r="94" spans="1:10" ht="22.5">
      <c r="A94" s="28" t="s">
        <v>64</v>
      </c>
      <c r="B94" s="27" t="s">
        <v>8</v>
      </c>
      <c r="C94" s="27" t="s">
        <v>9</v>
      </c>
      <c r="D94" s="27" t="s">
        <v>52</v>
      </c>
      <c r="E94" s="27" t="s">
        <v>11</v>
      </c>
      <c r="F94" s="27" t="s">
        <v>12</v>
      </c>
      <c r="G94" s="27" t="s">
        <v>53</v>
      </c>
      <c r="H94" s="27" t="s">
        <v>14</v>
      </c>
      <c r="I94" s="147"/>
      <c r="J94" s="147"/>
    </row>
    <row r="95" spans="1:10" ht="12.75">
      <c r="A95" s="30" t="s">
        <v>72</v>
      </c>
      <c r="B95" s="111">
        <f>B60/P$60</f>
        <v>0.09636728508825818</v>
      </c>
      <c r="C95" s="111">
        <f>B64/P$64</f>
        <v>0.08186164020508756</v>
      </c>
      <c r="D95" s="111">
        <f>B68/P$68</f>
        <v>0.06982362889586857</v>
      </c>
      <c r="E95" s="111">
        <f>B72/P$72</f>
        <v>0.07125954972618484</v>
      </c>
      <c r="F95" s="111">
        <f>B76/P$76</f>
        <v>0.08652219873150106</v>
      </c>
      <c r="G95" s="111">
        <f>B80/P$80</f>
        <v>0.12029274783765802</v>
      </c>
      <c r="H95" s="111">
        <f>B85/P$85</f>
        <v>0.24346603985179546</v>
      </c>
      <c r="I95" s="147"/>
      <c r="J95" s="147"/>
    </row>
    <row r="96" spans="1:10" ht="12.75">
      <c r="A96" s="31" t="s">
        <v>65</v>
      </c>
      <c r="B96" s="111">
        <f>H60/P$60</f>
        <v>0.30869885735348324</v>
      </c>
      <c r="C96" s="111">
        <f>H64/P$64</f>
        <v>0.2772645084586233</v>
      </c>
      <c r="D96" s="111">
        <f>H68/P$68</f>
        <v>0.2445303481785724</v>
      </c>
      <c r="E96" s="111">
        <f>H72/P$72</f>
        <v>0.2405178824961125</v>
      </c>
      <c r="F96" s="111">
        <f>H76/P$76</f>
        <v>0.27177589852008455</v>
      </c>
      <c r="G96" s="111">
        <f>H80/P$80</f>
        <v>0.36793080505655357</v>
      </c>
      <c r="H96" s="111">
        <f>H85/P$85</f>
        <v>0.5564324107140587</v>
      </c>
      <c r="I96" s="147"/>
      <c r="J96" s="147"/>
    </row>
    <row r="97" spans="1:10" ht="12.75">
      <c r="A97" s="31" t="s">
        <v>66</v>
      </c>
      <c r="B97" s="111">
        <f>J60/P$60</f>
        <v>0.17625015358152107</v>
      </c>
      <c r="C97" s="111">
        <f>J64/P$64</f>
        <v>0.17903054021251827</v>
      </c>
      <c r="D97" s="111">
        <f>J68/P$68</f>
        <v>0.17000885882258193</v>
      </c>
      <c r="E97" s="111">
        <f>J72/P$72</f>
        <v>0.15533094449327295</v>
      </c>
      <c r="F97" s="111">
        <f>J76/P$76</f>
        <v>0.14624735729386892</v>
      </c>
      <c r="G97" s="111">
        <f>J80/P$80</f>
        <v>0.1550232867598137</v>
      </c>
      <c r="H97" s="111">
        <f>J85/P$85</f>
        <v>0.17982726424298626</v>
      </c>
      <c r="I97" s="147"/>
      <c r="J97" s="147"/>
    </row>
    <row r="98" spans="1:10" ht="12.75">
      <c r="A98" s="31" t="s">
        <v>67</v>
      </c>
      <c r="B98" s="111">
        <f>K60/P$60</f>
        <v>0.12933611827824876</v>
      </c>
      <c r="C98" s="111">
        <f>K64/P$64</f>
        <v>0.133901369727293</v>
      </c>
      <c r="D98" s="111">
        <f>K68/P$68</f>
        <v>0.1532307857507181</v>
      </c>
      <c r="E98" s="111">
        <f>K72/P$72</f>
        <v>0.13930768710702454</v>
      </c>
      <c r="F98" s="111">
        <f>K76/P$76</f>
        <v>0.12653276955602538</v>
      </c>
      <c r="G98" s="111">
        <f>K80/P$80</f>
        <v>0.10572188955422489</v>
      </c>
      <c r="H98" s="111">
        <f>K85/P$85</f>
        <v>0.1070100472908425</v>
      </c>
      <c r="I98" s="147"/>
      <c r="J98" s="147"/>
    </row>
    <row r="99" spans="1:10" ht="12.75">
      <c r="A99" s="31" t="s">
        <v>68</v>
      </c>
      <c r="B99" s="111">
        <f>L60/P$60</f>
        <v>0.0698693533194086</v>
      </c>
      <c r="C99" s="111">
        <f>L64/P$64</f>
        <v>0.07039357986773338</v>
      </c>
      <c r="D99" s="111">
        <f>L68/P$68</f>
        <v>0.0777428793857883</v>
      </c>
      <c r="E99" s="111">
        <f>L72/P$72</f>
        <v>0.09373943614360083</v>
      </c>
      <c r="F99" s="111">
        <f>L76/P$76</f>
        <v>0.08440803382663847</v>
      </c>
      <c r="G99" s="111">
        <f>L80/P$80</f>
        <v>0.062208915502328675</v>
      </c>
      <c r="H99" s="111">
        <f>L85/P$85</f>
        <v>0.0508832173030742</v>
      </c>
      <c r="I99" s="147"/>
      <c r="J99" s="147"/>
    </row>
    <row r="100" spans="1:10" ht="12.75">
      <c r="A100" s="31" t="s">
        <v>69</v>
      </c>
      <c r="B100" s="111">
        <f>M60/P$60</f>
        <v>0.07715935618626367</v>
      </c>
      <c r="C100" s="111">
        <f>M64/P$64</f>
        <v>0.06937804968667179</v>
      </c>
      <c r="D100" s="111">
        <f>M68/P$68</f>
        <v>0.06891090172075917</v>
      </c>
      <c r="E100" s="111">
        <f>M72/P$72</f>
        <v>0.07785139611926171</v>
      </c>
      <c r="F100" s="111">
        <f>M76/P$76</f>
        <v>0.08520084566596195</v>
      </c>
      <c r="G100" s="111">
        <f>M80/P$80</f>
        <v>0.06660013306719893</v>
      </c>
      <c r="H100" s="111">
        <f>M85/P$85</f>
        <v>0.03671291771529031</v>
      </c>
      <c r="I100" s="147"/>
      <c r="J100" s="147"/>
    </row>
    <row r="101" spans="1:10" ht="12.75">
      <c r="A101" s="31" t="s">
        <v>70</v>
      </c>
      <c r="B101" s="111">
        <f>N60/P$60</f>
        <v>0.06763730187983782</v>
      </c>
      <c r="C101" s="111">
        <f>N64/P$64</f>
        <v>0.05773660614767295</v>
      </c>
      <c r="D101" s="111">
        <f>N68/P$68</f>
        <v>0.0506832031354863</v>
      </c>
      <c r="E101" s="111">
        <f>N72/P$72</f>
        <v>0.05226151037793253</v>
      </c>
      <c r="F101" s="111">
        <f>N76/P$76</f>
        <v>0.053805496828752644</v>
      </c>
      <c r="G101" s="111">
        <f>N80/P$80</f>
        <v>0.049434464404524286</v>
      </c>
      <c r="H101" s="111">
        <f>N85/P$85</f>
        <v>0.021563573082110092</v>
      </c>
      <c r="I101" s="147"/>
      <c r="J101" s="147"/>
    </row>
    <row r="102" spans="1:10" ht="12.75">
      <c r="A102" s="31" t="s">
        <v>71</v>
      </c>
      <c r="B102" s="111">
        <f>O60/P$60</f>
        <v>0.171028381865094</v>
      </c>
      <c r="C102" s="111">
        <f>O64/P$64</f>
        <v>0.21224580784187452</v>
      </c>
      <c r="D102" s="111">
        <f>O68/P$68</f>
        <v>0.2348661780891788</v>
      </c>
      <c r="E102" s="111">
        <f>O72/P$72</f>
        <v>0.24095733892231763</v>
      </c>
      <c r="F102" s="111">
        <f>O76/P$76</f>
        <v>0.2321353065539112</v>
      </c>
      <c r="G102" s="111">
        <f>O80/P$80</f>
        <v>0.19314703925482368</v>
      </c>
      <c r="H102" s="111">
        <f>O85/P$85</f>
        <v>0.04756972199359001</v>
      </c>
      <c r="I102" s="147"/>
      <c r="J102" s="147"/>
    </row>
    <row r="103" spans="1:10" ht="12.75">
      <c r="A103" s="147"/>
      <c r="B103" s="148"/>
      <c r="C103" s="148"/>
      <c r="D103" s="148"/>
      <c r="E103" s="148"/>
      <c r="F103" s="148"/>
      <c r="G103" s="148"/>
      <c r="H103" s="148"/>
      <c r="I103" s="147"/>
      <c r="J103" s="147"/>
    </row>
    <row r="104" spans="1:10" ht="12.75">
      <c r="A104" s="147"/>
      <c r="B104" s="28"/>
      <c r="C104" s="30"/>
      <c r="D104" s="149"/>
      <c r="E104" s="149"/>
      <c r="F104" s="149"/>
      <c r="G104" s="149"/>
      <c r="H104" s="149"/>
      <c r="I104" s="149"/>
      <c r="J104" s="149"/>
    </row>
    <row r="105" spans="1:10" ht="12.75">
      <c r="A105" s="147"/>
      <c r="B105" s="150"/>
      <c r="C105" s="111"/>
      <c r="D105" s="111"/>
      <c r="E105" s="111"/>
      <c r="F105" s="111"/>
      <c r="G105" s="111"/>
      <c r="H105" s="111"/>
      <c r="I105" s="111"/>
      <c r="J105" s="111"/>
    </row>
    <row r="106" spans="1:10" ht="12.75">
      <c r="A106" s="147"/>
      <c r="B106" s="150"/>
      <c r="C106" s="111"/>
      <c r="D106" s="151"/>
      <c r="E106" s="151"/>
      <c r="F106" s="151"/>
      <c r="G106" s="151"/>
      <c r="H106" s="151"/>
      <c r="I106" s="151"/>
      <c r="J106" s="151"/>
    </row>
    <row r="107" spans="1:10" ht="12.75">
      <c r="A107" s="147"/>
      <c r="B107" s="150"/>
      <c r="C107" s="111"/>
      <c r="D107" s="151"/>
      <c r="E107" s="151"/>
      <c r="F107" s="151"/>
      <c r="G107" s="151"/>
      <c r="H107" s="151"/>
      <c r="I107" s="151"/>
      <c r="J107" s="151"/>
    </row>
    <row r="108" spans="1:10" ht="12.75">
      <c r="A108" s="147"/>
      <c r="B108" s="150"/>
      <c r="C108" s="111"/>
      <c r="D108" s="151"/>
      <c r="E108" s="151"/>
      <c r="F108" s="151"/>
      <c r="G108" s="151"/>
      <c r="H108" s="151"/>
      <c r="I108" s="151"/>
      <c r="J108" s="151"/>
    </row>
    <row r="109" spans="1:10" ht="12.75">
      <c r="A109" s="147"/>
      <c r="B109" s="150"/>
      <c r="C109" s="111"/>
      <c r="D109" s="151"/>
      <c r="E109" s="151"/>
      <c r="F109" s="151"/>
      <c r="G109" s="151"/>
      <c r="H109" s="151"/>
      <c r="I109" s="151"/>
      <c r="J109" s="151"/>
    </row>
    <row r="110" spans="1:10" ht="12.75">
      <c r="A110" s="147"/>
      <c r="B110" s="150"/>
      <c r="C110" s="111"/>
      <c r="D110" s="151"/>
      <c r="E110" s="151"/>
      <c r="F110" s="151"/>
      <c r="G110" s="151"/>
      <c r="H110" s="151"/>
      <c r="I110" s="151"/>
      <c r="J110" s="151"/>
    </row>
    <row r="111" spans="1:10" ht="12.75">
      <c r="A111" s="147"/>
      <c r="B111" s="150"/>
      <c r="C111" s="111"/>
      <c r="D111" s="151"/>
      <c r="E111" s="151"/>
      <c r="F111" s="151"/>
      <c r="G111" s="151"/>
      <c r="H111" s="151"/>
      <c r="I111" s="151"/>
      <c r="J111" s="151"/>
    </row>
    <row r="112" spans="1:10" ht="12.75">
      <c r="A112" s="147"/>
      <c r="B112" s="147"/>
      <c r="C112" s="147"/>
      <c r="D112" s="147"/>
      <c r="E112" s="147"/>
      <c r="F112" s="147"/>
      <c r="G112" s="147"/>
      <c r="H112" s="147"/>
      <c r="I112" s="147"/>
      <c r="J112" s="147"/>
    </row>
  </sheetData>
  <mergeCells count="7">
    <mergeCell ref="A6:A7"/>
    <mergeCell ref="B6:K6"/>
    <mergeCell ref="L6:R6"/>
    <mergeCell ref="B3:K3"/>
    <mergeCell ref="L3:R3"/>
    <mergeCell ref="B4:K4"/>
    <mergeCell ref="L4:R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C78"/>
  <sheetViews>
    <sheetView workbookViewId="0" topLeftCell="A1">
      <selection activeCell="A1" sqref="A1:IV16384"/>
    </sheetView>
  </sheetViews>
  <sheetFormatPr defaultColWidth="9.140625" defaultRowHeight="12.75"/>
  <cols>
    <col min="1" max="1" width="19.28125" style="0" customWidth="1"/>
    <col min="22" max="22" width="11.7109375" style="0" customWidth="1"/>
    <col min="23" max="23" width="10.00390625" style="0" bestFit="1" customWidth="1"/>
  </cols>
  <sheetData>
    <row r="1" ht="12.75">
      <c r="A1" s="23" t="s">
        <v>49</v>
      </c>
    </row>
    <row r="2" ht="12.75">
      <c r="A2" s="23"/>
    </row>
    <row r="3" spans="1:20" ht="15">
      <c r="A3" s="117" t="s">
        <v>73</v>
      </c>
      <c r="B3" s="117"/>
      <c r="C3" s="117"/>
      <c r="D3" s="117"/>
      <c r="E3" s="117"/>
      <c r="F3" s="117"/>
      <c r="G3" s="117"/>
      <c r="H3" s="117"/>
      <c r="I3" s="117"/>
      <c r="J3" s="117"/>
      <c r="K3" s="117"/>
      <c r="L3" s="117" t="s">
        <v>73</v>
      </c>
      <c r="M3" s="117"/>
      <c r="N3" s="117"/>
      <c r="O3" s="117"/>
      <c r="P3" s="117"/>
      <c r="Q3" s="117"/>
      <c r="R3" s="117"/>
      <c r="S3" s="117"/>
      <c r="T3" s="117"/>
    </row>
    <row r="4" spans="1:24" ht="14.25">
      <c r="A4" s="118" t="s">
        <v>50</v>
      </c>
      <c r="B4" s="118"/>
      <c r="C4" s="118"/>
      <c r="D4" s="118"/>
      <c r="E4" s="118"/>
      <c r="F4" s="118"/>
      <c r="G4" s="118"/>
      <c r="H4" s="118"/>
      <c r="I4" s="118"/>
      <c r="J4" s="118"/>
      <c r="K4" s="118"/>
      <c r="L4" s="118" t="s">
        <v>50</v>
      </c>
      <c r="M4" s="119"/>
      <c r="N4" s="119"/>
      <c r="O4" s="119"/>
      <c r="P4" s="119"/>
      <c r="Q4" s="119"/>
      <c r="R4" s="119"/>
      <c r="S4" s="119"/>
      <c r="T4" s="119"/>
      <c r="X4" s="3" t="s">
        <v>29</v>
      </c>
    </row>
    <row r="5" spans="1:20" ht="14.25">
      <c r="A5" s="23"/>
      <c r="B5" s="24"/>
      <c r="C5" s="25"/>
      <c r="D5" s="25"/>
      <c r="E5" s="25"/>
      <c r="F5" s="25"/>
      <c r="G5" s="25"/>
      <c r="H5" s="25"/>
      <c r="I5" s="25"/>
      <c r="J5" s="25"/>
      <c r="K5" s="25"/>
      <c r="L5" s="24"/>
      <c r="M5" s="25"/>
      <c r="N5" s="25"/>
      <c r="O5" s="25"/>
      <c r="P5" s="25"/>
      <c r="Q5" s="25"/>
      <c r="R5" s="25"/>
      <c r="S5" s="25"/>
      <c r="T5" s="25"/>
    </row>
    <row r="6" spans="1:21" ht="12.75">
      <c r="A6" s="83" t="s">
        <v>31</v>
      </c>
      <c r="B6" s="85" t="s">
        <v>7</v>
      </c>
      <c r="C6" s="85"/>
      <c r="D6" s="85"/>
      <c r="E6" s="85"/>
      <c r="F6" s="85"/>
      <c r="G6" s="85"/>
      <c r="H6" s="85"/>
      <c r="I6" s="85"/>
      <c r="J6" s="85"/>
      <c r="K6" s="85"/>
      <c r="L6" s="85" t="s">
        <v>7</v>
      </c>
      <c r="M6" s="85"/>
      <c r="N6" s="85"/>
      <c r="O6" s="85"/>
      <c r="P6" s="85"/>
      <c r="Q6" s="85"/>
      <c r="R6" s="85"/>
      <c r="S6" s="85"/>
      <c r="T6" s="85"/>
      <c r="U6" s="26"/>
    </row>
    <row r="7" spans="1:29" ht="33.75">
      <c r="A7" s="84"/>
      <c r="B7" s="152" t="s">
        <v>156</v>
      </c>
      <c r="C7" s="153" t="s">
        <v>22</v>
      </c>
      <c r="D7" s="153" t="s">
        <v>23</v>
      </c>
      <c r="E7" s="153" t="s">
        <v>24</v>
      </c>
      <c r="F7" s="153" t="s">
        <v>25</v>
      </c>
      <c r="G7" s="153" t="s">
        <v>26</v>
      </c>
      <c r="H7" s="153" t="s">
        <v>160</v>
      </c>
      <c r="I7" s="153" t="s">
        <v>161</v>
      </c>
      <c r="J7" s="153" t="s">
        <v>162</v>
      </c>
      <c r="K7" s="153" t="s">
        <v>163</v>
      </c>
      <c r="L7" s="27" t="s">
        <v>164</v>
      </c>
      <c r="M7" s="27" t="s">
        <v>51</v>
      </c>
      <c r="N7" s="27" t="s">
        <v>8</v>
      </c>
      <c r="O7" s="27" t="s">
        <v>9</v>
      </c>
      <c r="P7" s="27" t="s">
        <v>52</v>
      </c>
      <c r="Q7" s="27" t="s">
        <v>11</v>
      </c>
      <c r="R7" s="27" t="s">
        <v>12</v>
      </c>
      <c r="S7" s="27" t="s">
        <v>53</v>
      </c>
      <c r="T7" s="27" t="s">
        <v>14</v>
      </c>
      <c r="V7" s="28" t="s">
        <v>64</v>
      </c>
      <c r="W7" s="27" t="s">
        <v>8</v>
      </c>
      <c r="X7" s="27" t="s">
        <v>9</v>
      </c>
      <c r="Y7" s="27" t="s">
        <v>52</v>
      </c>
      <c r="Z7" s="27" t="s">
        <v>11</v>
      </c>
      <c r="AA7" s="27" t="s">
        <v>12</v>
      </c>
      <c r="AB7" s="27" t="s">
        <v>53</v>
      </c>
      <c r="AC7" s="27" t="s">
        <v>14</v>
      </c>
    </row>
    <row r="8" spans="1:29" ht="12.75">
      <c r="A8" s="18" t="s">
        <v>32</v>
      </c>
      <c r="B8" s="29" t="s">
        <v>54</v>
      </c>
      <c r="C8" s="29" t="s">
        <v>54</v>
      </c>
      <c r="D8" s="29" t="s">
        <v>54</v>
      </c>
      <c r="E8" s="29" t="s">
        <v>54</v>
      </c>
      <c r="F8" s="29" t="s">
        <v>54</v>
      </c>
      <c r="G8" s="29" t="s">
        <v>54</v>
      </c>
      <c r="H8" s="29" t="s">
        <v>54</v>
      </c>
      <c r="I8" s="29" t="s">
        <v>54</v>
      </c>
      <c r="J8" s="29" t="s">
        <v>54</v>
      </c>
      <c r="K8" s="29" t="s">
        <v>54</v>
      </c>
      <c r="L8" s="29" t="s">
        <v>54</v>
      </c>
      <c r="M8" s="29" t="s">
        <v>54</v>
      </c>
      <c r="N8" s="29" t="s">
        <v>54</v>
      </c>
      <c r="O8" s="29" t="s">
        <v>54</v>
      </c>
      <c r="P8" s="29" t="s">
        <v>54</v>
      </c>
      <c r="Q8" s="29" t="s">
        <v>54</v>
      </c>
      <c r="R8" s="29" t="s">
        <v>54</v>
      </c>
      <c r="S8" s="29" t="s">
        <v>54</v>
      </c>
      <c r="T8" s="29" t="s">
        <v>54</v>
      </c>
      <c r="V8" s="30" t="s">
        <v>72</v>
      </c>
      <c r="W8" s="111">
        <f>N11/N58</f>
        <v>0.10276060109578422</v>
      </c>
      <c r="X8" s="111">
        <f aca="true" t="shared" si="0" ref="X8:AC8">O11/O58</f>
        <v>0.09209964108699367</v>
      </c>
      <c r="Y8" s="111">
        <f t="shared" si="0"/>
        <v>0.07704235697380234</v>
      </c>
      <c r="Z8" s="111">
        <f t="shared" si="0"/>
        <v>0.07299892602185862</v>
      </c>
      <c r="AA8" s="111">
        <f t="shared" si="0"/>
        <v>0.08095089425092547</v>
      </c>
      <c r="AB8" s="111">
        <f t="shared" si="0"/>
        <v>0.11566886279003151</v>
      </c>
      <c r="AC8" s="111">
        <f t="shared" si="0"/>
        <v>0.24777497030902526</v>
      </c>
    </row>
    <row r="9" spans="1:29" ht="12.75">
      <c r="A9" s="18" t="s">
        <v>33</v>
      </c>
      <c r="B9" s="29">
        <v>57702</v>
      </c>
      <c r="C9" s="29">
        <v>31902</v>
      </c>
      <c r="D9" s="29">
        <v>29406</v>
      </c>
      <c r="E9" s="29">
        <v>40131</v>
      </c>
      <c r="F9" s="29">
        <v>60633</v>
      </c>
      <c r="G9" s="29">
        <v>50088</v>
      </c>
      <c r="H9" s="29">
        <v>44208</v>
      </c>
      <c r="I9" s="29">
        <v>37107</v>
      </c>
      <c r="J9" s="29">
        <v>30072</v>
      </c>
      <c r="K9" s="29">
        <v>22986</v>
      </c>
      <c r="L9" s="29">
        <v>16293</v>
      </c>
      <c r="M9" s="29">
        <v>12627</v>
      </c>
      <c r="N9" s="29">
        <v>8697</v>
      </c>
      <c r="O9" s="29">
        <v>6405</v>
      </c>
      <c r="P9" s="29">
        <v>4197</v>
      </c>
      <c r="Q9" s="29">
        <v>3165</v>
      </c>
      <c r="R9" s="29">
        <v>2112</v>
      </c>
      <c r="S9" s="29">
        <v>1734</v>
      </c>
      <c r="T9" s="29">
        <v>459465</v>
      </c>
      <c r="V9" s="31" t="s">
        <v>65</v>
      </c>
      <c r="W9" s="4">
        <f>N29/N58</f>
        <v>0.3338618466254426</v>
      </c>
      <c r="X9" s="4">
        <f aca="true" t="shared" si="1" ref="X9:AC9">O29/O58</f>
        <v>0.3157793539565886</v>
      </c>
      <c r="Y9" s="4">
        <f t="shared" si="1"/>
        <v>0.2819173535732746</v>
      </c>
      <c r="Z9" s="4">
        <f t="shared" si="1"/>
        <v>0.2636932213026723</v>
      </c>
      <c r="AA9" s="4">
        <f t="shared" si="1"/>
        <v>0.278132108291334</v>
      </c>
      <c r="AB9" s="4">
        <f t="shared" si="1"/>
        <v>0.3666571183042108</v>
      </c>
      <c r="AC9" s="4">
        <f t="shared" si="1"/>
        <v>0.5765142397117784</v>
      </c>
    </row>
    <row r="10" spans="1:29" ht="12.75">
      <c r="A10" s="18" t="s">
        <v>34</v>
      </c>
      <c r="B10" s="29">
        <v>54861</v>
      </c>
      <c r="C10" s="29">
        <v>30780</v>
      </c>
      <c r="D10" s="29">
        <v>28443</v>
      </c>
      <c r="E10" s="29">
        <v>45195</v>
      </c>
      <c r="F10" s="29">
        <v>66090</v>
      </c>
      <c r="G10" s="29">
        <v>52239</v>
      </c>
      <c r="H10" s="29">
        <v>45930</v>
      </c>
      <c r="I10" s="29">
        <v>37047</v>
      </c>
      <c r="J10" s="29">
        <v>29646</v>
      </c>
      <c r="K10" s="29">
        <v>22317</v>
      </c>
      <c r="L10" s="29">
        <v>16440</v>
      </c>
      <c r="M10" s="29">
        <v>13059</v>
      </c>
      <c r="N10" s="29">
        <v>8802</v>
      </c>
      <c r="O10" s="29">
        <v>6528</v>
      </c>
      <c r="P10" s="29">
        <v>4302</v>
      </c>
      <c r="Q10" s="29">
        <v>3771</v>
      </c>
      <c r="R10" s="29">
        <v>3333</v>
      </c>
      <c r="S10" s="29">
        <v>4326</v>
      </c>
      <c r="T10" s="29">
        <v>473103</v>
      </c>
      <c r="V10" s="31" t="s">
        <v>66</v>
      </c>
      <c r="W10" s="4">
        <f>N34/N58</f>
        <v>0.17049838803445908</v>
      </c>
      <c r="X10" s="4">
        <f aca="true" t="shared" si="2" ref="X10:AC10">O34/O58</f>
        <v>0.16947957614083062</v>
      </c>
      <c r="Y10" s="4">
        <f t="shared" si="2"/>
        <v>0.16523844500666504</v>
      </c>
      <c r="Z10" s="4">
        <f t="shared" si="2"/>
        <v>0.1548107903215617</v>
      </c>
      <c r="AA10" s="4">
        <f t="shared" si="2"/>
        <v>0.14531020025868605</v>
      </c>
      <c r="AB10" s="4">
        <f t="shared" si="2"/>
        <v>0.1501002578057863</v>
      </c>
      <c r="AC10" s="4">
        <f t="shared" si="2"/>
        <v>0.17364158808853888</v>
      </c>
    </row>
    <row r="11" spans="1:29" ht="12.75">
      <c r="A11" s="18" t="s">
        <v>35</v>
      </c>
      <c r="B11" s="29">
        <v>112566</v>
      </c>
      <c r="C11" s="29">
        <v>62682</v>
      </c>
      <c r="D11" s="29">
        <v>57849</v>
      </c>
      <c r="E11" s="29">
        <v>85329</v>
      </c>
      <c r="F11" s="29">
        <v>126723</v>
      </c>
      <c r="G11" s="29">
        <v>102324</v>
      </c>
      <c r="H11" s="29">
        <v>90138</v>
      </c>
      <c r="I11" s="29">
        <v>74157</v>
      </c>
      <c r="J11" s="29">
        <v>59718</v>
      </c>
      <c r="K11" s="29">
        <v>45303</v>
      </c>
      <c r="L11" s="29">
        <v>32733</v>
      </c>
      <c r="M11" s="29">
        <v>25686</v>
      </c>
      <c r="N11" s="29">
        <v>17499</v>
      </c>
      <c r="O11" s="29">
        <v>12933</v>
      </c>
      <c r="P11" s="29">
        <v>8496</v>
      </c>
      <c r="Q11" s="29">
        <v>6933</v>
      </c>
      <c r="R11" s="29">
        <v>5445</v>
      </c>
      <c r="S11" s="29">
        <v>6057</v>
      </c>
      <c r="T11" s="29">
        <v>932568</v>
      </c>
      <c r="V11" s="31" t="s">
        <v>67</v>
      </c>
      <c r="W11" s="4">
        <f>N38/N58</f>
        <v>0.12339023659778377</v>
      </c>
      <c r="X11" s="4">
        <f aca="true" t="shared" si="3" ref="X11:AC11">O38/O58</f>
        <v>0.1218808750640916</v>
      </c>
      <c r="Y11" s="4">
        <f t="shared" si="3"/>
        <v>0.13185886449576975</v>
      </c>
      <c r="Z11" s="4">
        <f t="shared" si="3"/>
        <v>0.12973024196095773</v>
      </c>
      <c r="AA11" s="4">
        <f t="shared" si="3"/>
        <v>0.12100263146157621</v>
      </c>
      <c r="AB11" s="4">
        <f t="shared" si="3"/>
        <v>0.09888284159266686</v>
      </c>
      <c r="AC11" s="4">
        <f t="shared" si="3"/>
        <v>0.09518248989709786</v>
      </c>
    </row>
    <row r="12" spans="1:29" ht="12.75">
      <c r="A12" s="18" t="s">
        <v>36</v>
      </c>
      <c r="B12" s="29"/>
      <c r="C12" s="29"/>
      <c r="D12" s="29"/>
      <c r="E12" s="29"/>
      <c r="F12" s="29"/>
      <c r="G12" s="29"/>
      <c r="H12" s="29"/>
      <c r="I12" s="29"/>
      <c r="J12" s="29"/>
      <c r="K12" s="29"/>
      <c r="L12" s="29"/>
      <c r="M12" s="29"/>
      <c r="N12" s="29"/>
      <c r="O12" s="29"/>
      <c r="P12" s="29"/>
      <c r="Q12" s="29"/>
      <c r="R12" s="29"/>
      <c r="S12" s="29"/>
      <c r="T12" s="29"/>
      <c r="V12" s="31" t="s">
        <v>68</v>
      </c>
      <c r="W12" s="4">
        <f>N42/N58</f>
        <v>0.09032292162147879</v>
      </c>
      <c r="X12" s="4">
        <f aca="true" t="shared" si="4" ref="X12:AC12">O42/O58</f>
        <v>0.08639548795077764</v>
      </c>
      <c r="Y12" s="4">
        <f t="shared" si="4"/>
        <v>0.08920264425038767</v>
      </c>
      <c r="Z12" s="4">
        <f t="shared" si="4"/>
        <v>0.10550255859498389</v>
      </c>
      <c r="AA12" s="4">
        <f t="shared" si="4"/>
        <v>0.09317158021497703</v>
      </c>
      <c r="AB12" s="4">
        <f t="shared" si="4"/>
        <v>0.07218562016614151</v>
      </c>
      <c r="AC12" s="4">
        <f t="shared" si="4"/>
        <v>0.057618823679449066</v>
      </c>
    </row>
    <row r="13" spans="1:29" ht="12.75">
      <c r="A13" s="18" t="s">
        <v>33</v>
      </c>
      <c r="B13" s="29">
        <v>21810</v>
      </c>
      <c r="C13" s="29">
        <v>12636</v>
      </c>
      <c r="D13" s="29">
        <v>11667</v>
      </c>
      <c r="E13" s="29">
        <v>9291</v>
      </c>
      <c r="F13" s="29">
        <v>12123</v>
      </c>
      <c r="G13" s="29">
        <v>13371</v>
      </c>
      <c r="H13" s="29">
        <v>14646</v>
      </c>
      <c r="I13" s="29">
        <v>13380</v>
      </c>
      <c r="J13" s="29">
        <v>11403</v>
      </c>
      <c r="K13" s="29">
        <v>9033</v>
      </c>
      <c r="L13" s="29">
        <v>6627</v>
      </c>
      <c r="M13" s="29">
        <v>5463</v>
      </c>
      <c r="N13" s="29">
        <v>3768</v>
      </c>
      <c r="O13" s="29">
        <v>2928</v>
      </c>
      <c r="P13" s="29">
        <v>1947</v>
      </c>
      <c r="Q13" s="29">
        <v>1608</v>
      </c>
      <c r="R13" s="29">
        <v>1023</v>
      </c>
      <c r="S13" s="29">
        <v>861</v>
      </c>
      <c r="T13" s="29">
        <v>153582</v>
      </c>
      <c r="V13" s="31" t="s">
        <v>69</v>
      </c>
      <c r="W13" s="4">
        <f>N46/N58</f>
        <v>0.06435530186917535</v>
      </c>
      <c r="X13" s="4">
        <f aca="true" t="shared" si="5" ref="X13:AC13">O46/O58</f>
        <v>0.057426081011792855</v>
      </c>
      <c r="Y13" s="4">
        <f t="shared" si="5"/>
        <v>0.05968606327702059</v>
      </c>
      <c r="Z13" s="4">
        <f t="shared" si="5"/>
        <v>0.0632067723798092</v>
      </c>
      <c r="AA13" s="4">
        <f t="shared" si="5"/>
        <v>0.07666919405914098</v>
      </c>
      <c r="AB13" s="4">
        <f t="shared" si="5"/>
        <v>0.06193067888857061</v>
      </c>
      <c r="AC13" s="4">
        <f t="shared" si="5"/>
        <v>0.030703257637953434</v>
      </c>
    </row>
    <row r="14" spans="1:29" ht="12.75">
      <c r="A14" s="18" t="s">
        <v>34</v>
      </c>
      <c r="B14" s="29">
        <v>20844</v>
      </c>
      <c r="C14" s="29">
        <v>12114</v>
      </c>
      <c r="D14" s="29">
        <v>11256</v>
      </c>
      <c r="E14" s="29">
        <v>8967</v>
      </c>
      <c r="F14" s="29">
        <v>14355</v>
      </c>
      <c r="G14" s="29">
        <v>15939</v>
      </c>
      <c r="H14" s="29">
        <v>17034</v>
      </c>
      <c r="I14" s="29">
        <v>14832</v>
      </c>
      <c r="J14" s="29">
        <v>12396</v>
      </c>
      <c r="K14" s="29">
        <v>9225</v>
      </c>
      <c r="L14" s="29">
        <v>7104</v>
      </c>
      <c r="M14" s="29">
        <v>5844</v>
      </c>
      <c r="N14" s="29">
        <v>4053</v>
      </c>
      <c r="O14" s="29">
        <v>3042</v>
      </c>
      <c r="P14" s="29">
        <v>2277</v>
      </c>
      <c r="Q14" s="29">
        <v>1995</v>
      </c>
      <c r="R14" s="29">
        <v>1782</v>
      </c>
      <c r="S14" s="29">
        <v>2148</v>
      </c>
      <c r="T14" s="29">
        <v>165204</v>
      </c>
      <c r="V14" s="31" t="s">
        <v>70</v>
      </c>
      <c r="W14" s="4">
        <f>N50/N58</f>
        <v>0.06562373377023765</v>
      </c>
      <c r="X14" s="4">
        <f aca="true" t="shared" si="6" ref="X14:AC14">O50/O58</f>
        <v>0.055033327636301484</v>
      </c>
      <c r="Y14" s="4">
        <f t="shared" si="6"/>
        <v>0.04986533910062842</v>
      </c>
      <c r="Z14" s="4">
        <f t="shared" si="6"/>
        <v>0.04959252005812117</v>
      </c>
      <c r="AA14" s="4">
        <f t="shared" si="6"/>
        <v>0.05325364613531957</v>
      </c>
      <c r="AB14" s="4">
        <f t="shared" si="6"/>
        <v>0.050300773417358925</v>
      </c>
      <c r="AC14" s="4">
        <f t="shared" si="6"/>
        <v>0.021422934982743367</v>
      </c>
    </row>
    <row r="15" spans="1:29" ht="12.75">
      <c r="A15" s="18" t="s">
        <v>35</v>
      </c>
      <c r="B15" s="29">
        <v>42654</v>
      </c>
      <c r="C15" s="29">
        <v>24750</v>
      </c>
      <c r="D15" s="29">
        <v>22923</v>
      </c>
      <c r="E15" s="29">
        <v>18261</v>
      </c>
      <c r="F15" s="29">
        <v>26475</v>
      </c>
      <c r="G15" s="29">
        <v>29310</v>
      </c>
      <c r="H15" s="29">
        <v>31677</v>
      </c>
      <c r="I15" s="29">
        <v>28209</v>
      </c>
      <c r="J15" s="29">
        <v>23802</v>
      </c>
      <c r="K15" s="29">
        <v>18261</v>
      </c>
      <c r="L15" s="29">
        <v>13731</v>
      </c>
      <c r="M15" s="29">
        <v>11304</v>
      </c>
      <c r="N15" s="29">
        <v>7821</v>
      </c>
      <c r="O15" s="29">
        <v>5973</v>
      </c>
      <c r="P15" s="29">
        <v>4224</v>
      </c>
      <c r="Q15" s="29">
        <v>3603</v>
      </c>
      <c r="R15" s="29">
        <v>2802</v>
      </c>
      <c r="S15" s="29">
        <v>3009</v>
      </c>
      <c r="T15" s="29">
        <v>318789</v>
      </c>
      <c r="V15" s="31" t="s">
        <v>71</v>
      </c>
      <c r="W15" s="4">
        <f>N54/N58</f>
        <v>0.15194757148142277</v>
      </c>
      <c r="X15" s="4">
        <f aca="true" t="shared" si="7" ref="X15:AC15">O54/O58</f>
        <v>0.1940480259784652</v>
      </c>
      <c r="Y15" s="4">
        <f t="shared" si="7"/>
        <v>0.22217688185206344</v>
      </c>
      <c r="Z15" s="4">
        <f t="shared" si="7"/>
        <v>0.2334007201971066</v>
      </c>
      <c r="AA15" s="4">
        <f t="shared" si="7"/>
        <v>0.23246063957896615</v>
      </c>
      <c r="AB15" s="4">
        <f t="shared" si="7"/>
        <v>0.19988541965052994</v>
      </c>
      <c r="AC15" s="4">
        <f t="shared" si="7"/>
        <v>0.044917463075586445</v>
      </c>
    </row>
    <row r="16" spans="1:22" ht="12.75">
      <c r="A16" s="18" t="s">
        <v>37</v>
      </c>
      <c r="B16" s="29"/>
      <c r="C16" s="29"/>
      <c r="D16" s="29"/>
      <c r="E16" s="29"/>
      <c r="F16" s="29"/>
      <c r="G16" s="29"/>
      <c r="H16" s="29"/>
      <c r="I16" s="29"/>
      <c r="J16" s="29"/>
      <c r="K16" s="29"/>
      <c r="L16" s="29"/>
      <c r="M16" s="29"/>
      <c r="N16" s="29"/>
      <c r="O16" s="29"/>
      <c r="P16" s="29"/>
      <c r="Q16" s="29"/>
      <c r="R16" s="29"/>
      <c r="S16" s="29"/>
      <c r="T16" s="29"/>
      <c r="V16" s="31"/>
    </row>
    <row r="17" spans="1:22" ht="12.75">
      <c r="A17" s="18" t="s">
        <v>33</v>
      </c>
      <c r="B17" s="29">
        <v>20706</v>
      </c>
      <c r="C17" s="29">
        <v>18003</v>
      </c>
      <c r="D17" s="29">
        <v>16425</v>
      </c>
      <c r="E17" s="29">
        <v>12342</v>
      </c>
      <c r="F17" s="29">
        <v>11490</v>
      </c>
      <c r="G17" s="29">
        <v>14535</v>
      </c>
      <c r="H17" s="29">
        <v>18936</v>
      </c>
      <c r="I17" s="29">
        <v>19296</v>
      </c>
      <c r="J17" s="29">
        <v>17565</v>
      </c>
      <c r="K17" s="29">
        <v>13575</v>
      </c>
      <c r="L17" s="29">
        <v>10563</v>
      </c>
      <c r="M17" s="29">
        <v>8673</v>
      </c>
      <c r="N17" s="29">
        <v>6195</v>
      </c>
      <c r="O17" s="29">
        <v>4890</v>
      </c>
      <c r="P17" s="29">
        <v>3411</v>
      </c>
      <c r="Q17" s="29">
        <v>2586</v>
      </c>
      <c r="R17" s="29">
        <v>1566</v>
      </c>
      <c r="S17" s="29">
        <v>1206</v>
      </c>
      <c r="T17" s="29">
        <v>201963</v>
      </c>
      <c r="V17" s="31"/>
    </row>
    <row r="18" spans="1:22" ht="12.75">
      <c r="A18" s="18" t="s">
        <v>34</v>
      </c>
      <c r="B18" s="29">
        <v>19896</v>
      </c>
      <c r="C18" s="29">
        <v>16995</v>
      </c>
      <c r="D18" s="29">
        <v>15423</v>
      </c>
      <c r="E18" s="29">
        <v>11391</v>
      </c>
      <c r="F18" s="29">
        <v>12117</v>
      </c>
      <c r="G18" s="29">
        <v>16842</v>
      </c>
      <c r="H18" s="29">
        <v>21450</v>
      </c>
      <c r="I18" s="29">
        <v>21063</v>
      </c>
      <c r="J18" s="29">
        <v>17607</v>
      </c>
      <c r="K18" s="29">
        <v>13422</v>
      </c>
      <c r="L18" s="29">
        <v>10374</v>
      </c>
      <c r="M18" s="29">
        <v>8676</v>
      </c>
      <c r="N18" s="29">
        <v>6426</v>
      </c>
      <c r="O18" s="29">
        <v>5001</v>
      </c>
      <c r="P18" s="29">
        <v>3591</v>
      </c>
      <c r="Q18" s="29">
        <v>2961</v>
      </c>
      <c r="R18" s="29">
        <v>2565</v>
      </c>
      <c r="S18" s="29">
        <v>3000</v>
      </c>
      <c r="T18" s="29">
        <v>208800</v>
      </c>
      <c r="V18" s="31"/>
    </row>
    <row r="19" spans="1:22" ht="12.75">
      <c r="A19" s="18" t="s">
        <v>35</v>
      </c>
      <c r="B19" s="29">
        <v>40605</v>
      </c>
      <c r="C19" s="29">
        <v>34998</v>
      </c>
      <c r="D19" s="29">
        <v>31848</v>
      </c>
      <c r="E19" s="29">
        <v>23733</v>
      </c>
      <c r="F19" s="29">
        <v>23607</v>
      </c>
      <c r="G19" s="29">
        <v>31377</v>
      </c>
      <c r="H19" s="29">
        <v>40386</v>
      </c>
      <c r="I19" s="29">
        <v>40359</v>
      </c>
      <c r="J19" s="29">
        <v>35175</v>
      </c>
      <c r="K19" s="29">
        <v>26997</v>
      </c>
      <c r="L19" s="29">
        <v>20937</v>
      </c>
      <c r="M19" s="29">
        <v>17349</v>
      </c>
      <c r="N19" s="29">
        <v>12621</v>
      </c>
      <c r="O19" s="29">
        <v>9891</v>
      </c>
      <c r="P19" s="29">
        <v>7002</v>
      </c>
      <c r="Q19" s="29">
        <v>5544</v>
      </c>
      <c r="R19" s="29">
        <v>4131</v>
      </c>
      <c r="S19" s="29">
        <v>4206</v>
      </c>
      <c r="T19" s="29">
        <v>410763</v>
      </c>
      <c r="V19" s="31"/>
    </row>
    <row r="20" spans="1:22" ht="12.75">
      <c r="A20" s="18" t="s">
        <v>38</v>
      </c>
      <c r="B20" s="29"/>
      <c r="C20" s="29"/>
      <c r="D20" s="29"/>
      <c r="E20" s="29"/>
      <c r="F20" s="29"/>
      <c r="G20" s="29"/>
      <c r="H20" s="29"/>
      <c r="I20" s="29"/>
      <c r="J20" s="29"/>
      <c r="K20" s="29"/>
      <c r="L20" s="29"/>
      <c r="M20" s="29"/>
      <c r="N20" s="29"/>
      <c r="O20" s="29"/>
      <c r="P20" s="29"/>
      <c r="Q20" s="29"/>
      <c r="R20" s="29"/>
      <c r="S20" s="29"/>
      <c r="T20" s="29"/>
      <c r="V20" s="31"/>
    </row>
    <row r="21" spans="1:22" ht="12.75">
      <c r="A21" s="18" t="s">
        <v>33</v>
      </c>
      <c r="B21" s="29">
        <v>13293</v>
      </c>
      <c r="C21" s="29">
        <v>13887</v>
      </c>
      <c r="D21" s="29">
        <v>12681</v>
      </c>
      <c r="E21" s="29">
        <v>9396</v>
      </c>
      <c r="F21" s="29">
        <v>5898</v>
      </c>
      <c r="G21" s="29">
        <v>7767</v>
      </c>
      <c r="H21" s="29">
        <v>11988</v>
      </c>
      <c r="I21" s="29">
        <v>13731</v>
      </c>
      <c r="J21" s="29">
        <v>13392</v>
      </c>
      <c r="K21" s="29">
        <v>10665</v>
      </c>
      <c r="L21" s="29">
        <v>8331</v>
      </c>
      <c r="M21" s="29">
        <v>7290</v>
      </c>
      <c r="N21" s="29">
        <v>5274</v>
      </c>
      <c r="O21" s="29">
        <v>4368</v>
      </c>
      <c r="P21" s="29">
        <v>3177</v>
      </c>
      <c r="Q21" s="29">
        <v>2328</v>
      </c>
      <c r="R21" s="29">
        <v>1362</v>
      </c>
      <c r="S21" s="29">
        <v>933</v>
      </c>
      <c r="T21" s="29">
        <v>145761</v>
      </c>
      <c r="V21" s="31"/>
    </row>
    <row r="22" spans="1:22" ht="12.75">
      <c r="A22" s="18" t="s">
        <v>34</v>
      </c>
      <c r="B22" s="29">
        <v>12801</v>
      </c>
      <c r="C22" s="29">
        <v>13158</v>
      </c>
      <c r="D22" s="29">
        <v>12180</v>
      </c>
      <c r="E22" s="29">
        <v>8385</v>
      </c>
      <c r="F22" s="29">
        <v>6150</v>
      </c>
      <c r="G22" s="29">
        <v>9552</v>
      </c>
      <c r="H22" s="29">
        <v>14382</v>
      </c>
      <c r="I22" s="29">
        <v>15822</v>
      </c>
      <c r="J22" s="29">
        <v>13989</v>
      </c>
      <c r="K22" s="29">
        <v>10845</v>
      </c>
      <c r="L22" s="29">
        <v>8439</v>
      </c>
      <c r="M22" s="29">
        <v>7293</v>
      </c>
      <c r="N22" s="29">
        <v>5544</v>
      </c>
      <c r="O22" s="29">
        <v>4560</v>
      </c>
      <c r="P22" s="29">
        <v>3279</v>
      </c>
      <c r="Q22" s="29">
        <v>2733</v>
      </c>
      <c r="R22" s="29">
        <v>2211</v>
      </c>
      <c r="S22" s="29">
        <v>2490</v>
      </c>
      <c r="T22" s="29">
        <v>153810</v>
      </c>
      <c r="V22" s="31"/>
    </row>
    <row r="23" spans="1:22" ht="12.75">
      <c r="A23" s="18" t="s">
        <v>35</v>
      </c>
      <c r="B23" s="29">
        <v>26097</v>
      </c>
      <c r="C23" s="29">
        <v>27042</v>
      </c>
      <c r="D23" s="29">
        <v>24864</v>
      </c>
      <c r="E23" s="29">
        <v>17781</v>
      </c>
      <c r="F23" s="29">
        <v>12045</v>
      </c>
      <c r="G23" s="29">
        <v>17316</v>
      </c>
      <c r="H23" s="29">
        <v>26370</v>
      </c>
      <c r="I23" s="29">
        <v>29556</v>
      </c>
      <c r="J23" s="29">
        <v>27381</v>
      </c>
      <c r="K23" s="29">
        <v>21510</v>
      </c>
      <c r="L23" s="29">
        <v>16776</v>
      </c>
      <c r="M23" s="29">
        <v>14580</v>
      </c>
      <c r="N23" s="29">
        <v>10818</v>
      </c>
      <c r="O23" s="29">
        <v>8925</v>
      </c>
      <c r="P23" s="29">
        <v>6459</v>
      </c>
      <c r="Q23" s="29">
        <v>5061</v>
      </c>
      <c r="R23" s="29">
        <v>3573</v>
      </c>
      <c r="S23" s="29">
        <v>3420</v>
      </c>
      <c r="T23" s="29">
        <v>299571</v>
      </c>
      <c r="V23" s="31"/>
    </row>
    <row r="24" spans="1:20" ht="12.75">
      <c r="A24" s="18" t="s">
        <v>39</v>
      </c>
      <c r="B24" s="29"/>
      <c r="C24" s="29"/>
      <c r="D24" s="29"/>
      <c r="E24" s="29"/>
      <c r="F24" s="29"/>
      <c r="G24" s="29"/>
      <c r="H24" s="29"/>
      <c r="I24" s="29"/>
      <c r="J24" s="29"/>
      <c r="K24" s="29"/>
      <c r="L24" s="29"/>
      <c r="M24" s="29"/>
      <c r="N24" s="29"/>
      <c r="O24" s="29"/>
      <c r="P24" s="29"/>
      <c r="Q24" s="29"/>
      <c r="R24" s="29"/>
      <c r="S24" s="29"/>
      <c r="T24" s="29"/>
    </row>
    <row r="25" spans="1:20" ht="12.75">
      <c r="A25" s="18" t="s">
        <v>33</v>
      </c>
      <c r="B25" s="29">
        <v>8709</v>
      </c>
      <c r="C25" s="29">
        <v>10017</v>
      </c>
      <c r="D25" s="29">
        <v>9366</v>
      </c>
      <c r="E25" s="29">
        <v>6777</v>
      </c>
      <c r="F25" s="29">
        <v>3348</v>
      </c>
      <c r="G25" s="29">
        <v>4209</v>
      </c>
      <c r="H25" s="29">
        <v>7065</v>
      </c>
      <c r="I25" s="29">
        <v>9288</v>
      </c>
      <c r="J25" s="29">
        <v>9306</v>
      </c>
      <c r="K25" s="29">
        <v>7824</v>
      </c>
      <c r="L25" s="29">
        <v>6093</v>
      </c>
      <c r="M25" s="29">
        <v>5322</v>
      </c>
      <c r="N25" s="29">
        <v>3999</v>
      </c>
      <c r="O25" s="29">
        <v>3210</v>
      </c>
      <c r="P25" s="29">
        <v>2394</v>
      </c>
      <c r="Q25" s="29">
        <v>1767</v>
      </c>
      <c r="R25" s="29">
        <v>1059</v>
      </c>
      <c r="S25" s="29">
        <v>645</v>
      </c>
      <c r="T25" s="29">
        <v>100398</v>
      </c>
    </row>
    <row r="26" spans="1:20" ht="12.75">
      <c r="A26" s="18" t="s">
        <v>34</v>
      </c>
      <c r="B26" s="29">
        <v>8502</v>
      </c>
      <c r="C26" s="29">
        <v>9600</v>
      </c>
      <c r="D26" s="29">
        <v>8805</v>
      </c>
      <c r="E26" s="29">
        <v>6381</v>
      </c>
      <c r="F26" s="29">
        <v>3201</v>
      </c>
      <c r="G26" s="29">
        <v>5361</v>
      </c>
      <c r="H26" s="29">
        <v>9150</v>
      </c>
      <c r="I26" s="29">
        <v>10944</v>
      </c>
      <c r="J26" s="29">
        <v>10314</v>
      </c>
      <c r="K26" s="29">
        <v>8187</v>
      </c>
      <c r="L26" s="29">
        <v>6066</v>
      </c>
      <c r="M26" s="29">
        <v>5544</v>
      </c>
      <c r="N26" s="29">
        <v>4095</v>
      </c>
      <c r="O26" s="29">
        <v>3408</v>
      </c>
      <c r="P26" s="29">
        <v>2517</v>
      </c>
      <c r="Q26" s="29">
        <v>2136</v>
      </c>
      <c r="R26" s="29">
        <v>1698</v>
      </c>
      <c r="S26" s="29">
        <v>1866</v>
      </c>
      <c r="T26" s="29">
        <v>107775</v>
      </c>
    </row>
    <row r="27" spans="1:20" ht="12.75">
      <c r="A27" s="18" t="s">
        <v>35</v>
      </c>
      <c r="B27" s="29">
        <v>17211</v>
      </c>
      <c r="C27" s="29">
        <v>19614</v>
      </c>
      <c r="D27" s="29">
        <v>18168</v>
      </c>
      <c r="E27" s="29">
        <v>13155</v>
      </c>
      <c r="F27" s="29">
        <v>6549</v>
      </c>
      <c r="G27" s="29">
        <v>9570</v>
      </c>
      <c r="H27" s="29">
        <v>16218</v>
      </c>
      <c r="I27" s="29">
        <v>20235</v>
      </c>
      <c r="J27" s="29">
        <v>19620</v>
      </c>
      <c r="K27" s="29">
        <v>16014</v>
      </c>
      <c r="L27" s="29">
        <v>12165</v>
      </c>
      <c r="M27" s="29">
        <v>10866</v>
      </c>
      <c r="N27" s="29">
        <v>8094</v>
      </c>
      <c r="O27" s="29">
        <v>6621</v>
      </c>
      <c r="P27" s="29">
        <v>4908</v>
      </c>
      <c r="Q27" s="29">
        <v>3903</v>
      </c>
      <c r="R27" s="29">
        <v>2757</v>
      </c>
      <c r="S27" s="29">
        <v>2508</v>
      </c>
      <c r="T27" s="29">
        <v>208176</v>
      </c>
    </row>
    <row r="28" spans="1:20" ht="12.75">
      <c r="A28" s="18"/>
      <c r="B28" s="29"/>
      <c r="C28" s="29"/>
      <c r="D28" s="29"/>
      <c r="E28" s="29"/>
      <c r="F28" s="29"/>
      <c r="G28" s="29"/>
      <c r="H28" s="29"/>
      <c r="I28" s="29"/>
      <c r="J28" s="29"/>
      <c r="K28" s="29"/>
      <c r="L28" s="29"/>
      <c r="M28" s="29"/>
      <c r="N28" s="29"/>
      <c r="O28" s="29"/>
      <c r="P28" s="29"/>
      <c r="Q28" s="29"/>
      <c r="R28" s="29"/>
      <c r="S28" s="29"/>
      <c r="T28" s="29"/>
    </row>
    <row r="29" spans="1:29" s="33" customFormat="1" ht="12.75">
      <c r="A29" s="19" t="s">
        <v>40</v>
      </c>
      <c r="B29" s="32">
        <f>B11+B15+B19+B23+B27</f>
        <v>239133</v>
      </c>
      <c r="C29" s="32">
        <f aca="true" t="shared" si="8" ref="C29:T29">C11+C15+C19+C23+C27</f>
        <v>169086</v>
      </c>
      <c r="D29" s="32">
        <f t="shared" si="8"/>
        <v>155652</v>
      </c>
      <c r="E29" s="32">
        <f t="shared" si="8"/>
        <v>158259</v>
      </c>
      <c r="F29" s="32">
        <f t="shared" si="8"/>
        <v>195399</v>
      </c>
      <c r="G29" s="32">
        <f t="shared" si="8"/>
        <v>189897</v>
      </c>
      <c r="H29" s="32">
        <f t="shared" si="8"/>
        <v>204789</v>
      </c>
      <c r="I29" s="32">
        <f t="shared" si="8"/>
        <v>192516</v>
      </c>
      <c r="J29" s="32">
        <f t="shared" si="8"/>
        <v>165696</v>
      </c>
      <c r="K29" s="32">
        <f t="shared" si="8"/>
        <v>128085</v>
      </c>
      <c r="L29" s="32">
        <f t="shared" si="8"/>
        <v>96342</v>
      </c>
      <c r="M29" s="32">
        <f t="shared" si="8"/>
        <v>79785</v>
      </c>
      <c r="N29" s="32">
        <f t="shared" si="8"/>
        <v>56853</v>
      </c>
      <c r="O29" s="32">
        <f t="shared" si="8"/>
        <v>44343</v>
      </c>
      <c r="P29" s="32">
        <f t="shared" si="8"/>
        <v>31089</v>
      </c>
      <c r="Q29" s="32">
        <f t="shared" si="8"/>
        <v>25044</v>
      </c>
      <c r="R29" s="32">
        <f t="shared" si="8"/>
        <v>18708</v>
      </c>
      <c r="S29" s="32">
        <f>S11+S15+S19+S23+S27</f>
        <v>19200</v>
      </c>
      <c r="T29" s="32">
        <f t="shared" si="8"/>
        <v>2169867</v>
      </c>
      <c r="V29"/>
      <c r="W29"/>
      <c r="X29"/>
      <c r="Y29"/>
      <c r="Z29"/>
      <c r="AA29"/>
      <c r="AB29"/>
      <c r="AC29"/>
    </row>
    <row r="30" spans="1:29" ht="12.75">
      <c r="A30" s="18"/>
      <c r="B30" s="29"/>
      <c r="C30" s="29"/>
      <c r="D30" s="29"/>
      <c r="E30" s="29"/>
      <c r="F30" s="29"/>
      <c r="G30" s="29"/>
      <c r="H30" s="29"/>
      <c r="I30" s="29"/>
      <c r="J30" s="29"/>
      <c r="K30" s="29"/>
      <c r="L30" s="29"/>
      <c r="M30" s="29"/>
      <c r="N30" s="29"/>
      <c r="O30" s="29"/>
      <c r="P30" s="29"/>
      <c r="Q30" s="29"/>
      <c r="R30" s="29"/>
      <c r="S30" s="29"/>
      <c r="T30" s="29"/>
      <c r="V30" s="33"/>
      <c r="W30" s="33"/>
      <c r="X30" s="33"/>
      <c r="Y30" s="33"/>
      <c r="Z30" s="33"/>
      <c r="AA30" s="33"/>
      <c r="AB30" s="33"/>
      <c r="AC30" s="33"/>
    </row>
    <row r="31" spans="1:20" ht="12.75">
      <c r="A31" s="18" t="s">
        <v>41</v>
      </c>
      <c r="B31" s="29"/>
      <c r="C31" s="29"/>
      <c r="D31" s="29"/>
      <c r="E31" s="29"/>
      <c r="F31" s="29"/>
      <c r="G31" s="29"/>
      <c r="H31" s="29"/>
      <c r="I31" s="29"/>
      <c r="J31" s="29"/>
      <c r="K31" s="29"/>
      <c r="L31" s="29"/>
      <c r="M31" s="29"/>
      <c r="N31" s="29"/>
      <c r="O31" s="29"/>
      <c r="P31" s="29"/>
      <c r="Q31" s="29"/>
      <c r="R31" s="29"/>
      <c r="S31" s="29"/>
      <c r="T31" s="29"/>
    </row>
    <row r="32" spans="1:20" ht="12.75">
      <c r="A32" s="18" t="s">
        <v>33</v>
      </c>
      <c r="B32" s="29" t="s">
        <v>158</v>
      </c>
      <c r="C32" s="29">
        <v>48264</v>
      </c>
      <c r="D32" s="29">
        <v>33144</v>
      </c>
      <c r="E32" s="29">
        <v>25083</v>
      </c>
      <c r="F32" s="29">
        <v>10617</v>
      </c>
      <c r="G32" s="29">
        <v>8613</v>
      </c>
      <c r="H32" s="29">
        <v>17004</v>
      </c>
      <c r="I32" s="29">
        <v>26613</v>
      </c>
      <c r="J32" s="29">
        <v>31482</v>
      </c>
      <c r="K32" s="29">
        <v>28794</v>
      </c>
      <c r="L32" s="29">
        <v>22299</v>
      </c>
      <c r="M32" s="29">
        <v>19560</v>
      </c>
      <c r="N32" s="29">
        <v>14277</v>
      </c>
      <c r="O32" s="29">
        <v>11592</v>
      </c>
      <c r="P32" s="29">
        <v>8787</v>
      </c>
      <c r="Q32" s="29">
        <v>6585</v>
      </c>
      <c r="R32" s="29">
        <v>3852</v>
      </c>
      <c r="S32" s="29">
        <v>2190</v>
      </c>
      <c r="T32" s="29">
        <v>318756</v>
      </c>
    </row>
    <row r="33" spans="1:20" ht="12.75">
      <c r="A33" s="18" t="s">
        <v>34</v>
      </c>
      <c r="B33" s="29" t="s">
        <v>158</v>
      </c>
      <c r="C33" s="29">
        <v>45525</v>
      </c>
      <c r="D33" s="29">
        <v>31017</v>
      </c>
      <c r="E33" s="29">
        <v>22656</v>
      </c>
      <c r="F33" s="29">
        <v>8769</v>
      </c>
      <c r="G33" s="29">
        <v>10284</v>
      </c>
      <c r="H33" s="29">
        <v>21801</v>
      </c>
      <c r="I33" s="29">
        <v>32268</v>
      </c>
      <c r="J33" s="29">
        <v>34728</v>
      </c>
      <c r="K33" s="29">
        <v>29658</v>
      </c>
      <c r="L33" s="29">
        <v>22287</v>
      </c>
      <c r="M33" s="29">
        <v>19692</v>
      </c>
      <c r="N33" s="29">
        <v>14757</v>
      </c>
      <c r="O33" s="29">
        <v>12207</v>
      </c>
      <c r="P33" s="29">
        <v>9432</v>
      </c>
      <c r="Q33" s="29">
        <v>8118</v>
      </c>
      <c r="R33" s="29">
        <v>5916</v>
      </c>
      <c r="S33" s="29">
        <v>5667</v>
      </c>
      <c r="T33" s="29">
        <v>334791</v>
      </c>
    </row>
    <row r="34" spans="1:29" s="33" customFormat="1" ht="12.75">
      <c r="A34" s="20" t="s">
        <v>35</v>
      </c>
      <c r="B34" s="32" t="s">
        <v>158</v>
      </c>
      <c r="C34" s="32">
        <v>93789</v>
      </c>
      <c r="D34" s="32">
        <v>64161</v>
      </c>
      <c r="E34" s="32">
        <v>47739</v>
      </c>
      <c r="F34" s="32">
        <v>19389</v>
      </c>
      <c r="G34" s="32">
        <v>18900</v>
      </c>
      <c r="H34" s="32">
        <v>38805</v>
      </c>
      <c r="I34" s="32">
        <v>58878</v>
      </c>
      <c r="J34" s="32">
        <v>66210</v>
      </c>
      <c r="K34" s="32">
        <v>58449</v>
      </c>
      <c r="L34" s="32">
        <v>44589</v>
      </c>
      <c r="M34" s="32">
        <v>39252</v>
      </c>
      <c r="N34" s="32">
        <v>29034</v>
      </c>
      <c r="O34" s="32">
        <v>23799</v>
      </c>
      <c r="P34" s="32">
        <v>18222</v>
      </c>
      <c r="Q34" s="32">
        <v>14703</v>
      </c>
      <c r="R34" s="32">
        <v>9774</v>
      </c>
      <c r="S34" s="32">
        <v>7860</v>
      </c>
      <c r="T34" s="32">
        <v>653547</v>
      </c>
      <c r="V34"/>
      <c r="W34"/>
      <c r="X34"/>
      <c r="Y34"/>
      <c r="Z34"/>
      <c r="AA34"/>
      <c r="AB34"/>
      <c r="AC34"/>
    </row>
    <row r="35" spans="1:29" ht="12.75">
      <c r="A35" s="18" t="s">
        <v>42</v>
      </c>
      <c r="B35" s="29"/>
      <c r="C35" s="29"/>
      <c r="D35" s="29"/>
      <c r="E35" s="29"/>
      <c r="F35" s="29"/>
      <c r="G35" s="29"/>
      <c r="H35" s="29"/>
      <c r="I35" s="29"/>
      <c r="J35" s="29"/>
      <c r="K35" s="29"/>
      <c r="L35" s="29"/>
      <c r="M35" s="29"/>
      <c r="N35" s="29"/>
      <c r="O35" s="29"/>
      <c r="P35" s="29"/>
      <c r="Q35" s="29"/>
      <c r="R35" s="29"/>
      <c r="S35" s="29"/>
      <c r="T35" s="29"/>
      <c r="V35" s="33"/>
      <c r="W35" s="33"/>
      <c r="X35" s="33"/>
      <c r="Y35" s="33"/>
      <c r="Z35" s="33"/>
      <c r="AA35" s="33"/>
      <c r="AB35" s="33"/>
      <c r="AC35" s="33"/>
    </row>
    <row r="36" spans="1:20" ht="12.75">
      <c r="A36" s="18" t="s">
        <v>33</v>
      </c>
      <c r="B36" s="29" t="s">
        <v>158</v>
      </c>
      <c r="C36" s="29" t="s">
        <v>158</v>
      </c>
      <c r="D36" s="29">
        <v>33963</v>
      </c>
      <c r="E36" s="29">
        <v>16443</v>
      </c>
      <c r="F36" s="29">
        <v>6861</v>
      </c>
      <c r="G36" s="29">
        <v>2820</v>
      </c>
      <c r="H36" s="29">
        <v>3474</v>
      </c>
      <c r="I36" s="29">
        <v>8991</v>
      </c>
      <c r="J36" s="29">
        <v>16257</v>
      </c>
      <c r="K36" s="29">
        <v>19026</v>
      </c>
      <c r="L36" s="29">
        <v>16587</v>
      </c>
      <c r="M36" s="29">
        <v>14304</v>
      </c>
      <c r="N36" s="29">
        <v>10410</v>
      </c>
      <c r="O36" s="29">
        <v>8109</v>
      </c>
      <c r="P36" s="29">
        <v>6864</v>
      </c>
      <c r="Q36" s="29">
        <v>5583</v>
      </c>
      <c r="R36" s="29">
        <v>3288</v>
      </c>
      <c r="S36" s="29">
        <v>1692</v>
      </c>
      <c r="T36" s="29">
        <v>174669</v>
      </c>
    </row>
    <row r="37" spans="1:20" ht="12.75">
      <c r="A37" s="18" t="s">
        <v>34</v>
      </c>
      <c r="B37" s="29" t="s">
        <v>158</v>
      </c>
      <c r="C37" s="29" t="s">
        <v>158</v>
      </c>
      <c r="D37" s="29">
        <v>31266</v>
      </c>
      <c r="E37" s="29">
        <v>14451</v>
      </c>
      <c r="F37" s="29">
        <v>5361</v>
      </c>
      <c r="G37" s="29">
        <v>2220</v>
      </c>
      <c r="H37" s="29">
        <v>4716</v>
      </c>
      <c r="I37" s="29">
        <v>12255</v>
      </c>
      <c r="J37" s="29">
        <v>19872</v>
      </c>
      <c r="K37" s="29">
        <v>20592</v>
      </c>
      <c r="L37" s="29">
        <v>16416</v>
      </c>
      <c r="M37" s="29">
        <v>14067</v>
      </c>
      <c r="N37" s="29">
        <v>10605</v>
      </c>
      <c r="O37" s="29">
        <v>9006</v>
      </c>
      <c r="P37" s="29">
        <v>7677</v>
      </c>
      <c r="Q37" s="29">
        <v>6738</v>
      </c>
      <c r="R37" s="29">
        <v>4851</v>
      </c>
      <c r="S37" s="29">
        <v>3486</v>
      </c>
      <c r="T37" s="29">
        <v>183579</v>
      </c>
    </row>
    <row r="38" spans="1:29" s="33" customFormat="1" ht="12.75">
      <c r="A38" s="20" t="s">
        <v>35</v>
      </c>
      <c r="B38" s="32" t="s">
        <v>158</v>
      </c>
      <c r="C38" s="32" t="s">
        <v>158</v>
      </c>
      <c r="D38" s="32">
        <v>65229</v>
      </c>
      <c r="E38" s="32">
        <v>30894</v>
      </c>
      <c r="F38" s="32">
        <v>12219</v>
      </c>
      <c r="G38" s="32">
        <v>5043</v>
      </c>
      <c r="H38" s="32">
        <v>8187</v>
      </c>
      <c r="I38" s="32">
        <v>21249</v>
      </c>
      <c r="J38" s="32">
        <v>36129</v>
      </c>
      <c r="K38" s="32">
        <v>39615</v>
      </c>
      <c r="L38" s="32">
        <v>33003</v>
      </c>
      <c r="M38" s="32">
        <v>28368</v>
      </c>
      <c r="N38" s="32">
        <v>21012</v>
      </c>
      <c r="O38" s="32">
        <v>17115</v>
      </c>
      <c r="P38" s="32">
        <v>14541</v>
      </c>
      <c r="Q38" s="32">
        <v>12321</v>
      </c>
      <c r="R38" s="32">
        <v>8139</v>
      </c>
      <c r="S38" s="32">
        <v>5178</v>
      </c>
      <c r="T38" s="32">
        <v>358245</v>
      </c>
      <c r="V38"/>
      <c r="W38"/>
      <c r="X38"/>
      <c r="Y38"/>
      <c r="Z38"/>
      <c r="AA38"/>
      <c r="AB38"/>
      <c r="AC38"/>
    </row>
    <row r="39" spans="1:29" ht="12.75">
      <c r="A39" s="18" t="s">
        <v>43</v>
      </c>
      <c r="B39" s="29"/>
      <c r="C39" s="29"/>
      <c r="D39" s="29"/>
      <c r="E39" s="29"/>
      <c r="F39" s="29"/>
      <c r="G39" s="29"/>
      <c r="H39" s="29"/>
      <c r="I39" s="29"/>
      <c r="J39" s="29"/>
      <c r="K39" s="29"/>
      <c r="L39" s="29"/>
      <c r="M39" s="29"/>
      <c r="N39" s="29"/>
      <c r="O39" s="29"/>
      <c r="P39" s="29"/>
      <c r="Q39" s="29"/>
      <c r="R39" s="29"/>
      <c r="S39" s="29"/>
      <c r="T39" s="29"/>
      <c r="V39" s="33"/>
      <c r="W39" s="33"/>
      <c r="X39" s="33"/>
      <c r="Y39" s="33"/>
      <c r="Z39" s="33"/>
      <c r="AA39" s="33"/>
      <c r="AB39" s="33"/>
      <c r="AC39" s="33"/>
    </row>
    <row r="40" spans="1:20" ht="12.75">
      <c r="A40" s="18" t="s">
        <v>33</v>
      </c>
      <c r="B40" s="29" t="s">
        <v>158</v>
      </c>
      <c r="C40" s="29" t="s">
        <v>158</v>
      </c>
      <c r="D40" s="29" t="s">
        <v>158</v>
      </c>
      <c r="E40" s="29">
        <v>22848</v>
      </c>
      <c r="F40" s="29">
        <v>5691</v>
      </c>
      <c r="G40" s="29">
        <v>2304</v>
      </c>
      <c r="H40" s="29">
        <v>1410</v>
      </c>
      <c r="I40" s="29">
        <v>2556</v>
      </c>
      <c r="J40" s="29">
        <v>7677</v>
      </c>
      <c r="K40" s="29">
        <v>12063</v>
      </c>
      <c r="L40" s="29">
        <v>12513</v>
      </c>
      <c r="M40" s="29">
        <v>11256</v>
      </c>
      <c r="N40" s="29">
        <v>7779</v>
      </c>
      <c r="O40" s="29">
        <v>5766</v>
      </c>
      <c r="P40" s="29">
        <v>4425</v>
      </c>
      <c r="Q40" s="29">
        <v>4659</v>
      </c>
      <c r="R40" s="29">
        <v>2538</v>
      </c>
      <c r="S40" s="29">
        <v>1230</v>
      </c>
      <c r="T40" s="29">
        <v>104718</v>
      </c>
    </row>
    <row r="41" spans="1:20" ht="12.75">
      <c r="A41" s="18" t="s">
        <v>34</v>
      </c>
      <c r="B41" s="29" t="s">
        <v>158</v>
      </c>
      <c r="C41" s="29" t="s">
        <v>158</v>
      </c>
      <c r="D41" s="29" t="s">
        <v>158</v>
      </c>
      <c r="E41" s="29">
        <v>19989</v>
      </c>
      <c r="F41" s="29">
        <v>4602</v>
      </c>
      <c r="G41" s="29">
        <v>1782</v>
      </c>
      <c r="H41" s="29">
        <v>1332</v>
      </c>
      <c r="I41" s="29">
        <v>4335</v>
      </c>
      <c r="J41" s="29">
        <v>10803</v>
      </c>
      <c r="K41" s="29">
        <v>14430</v>
      </c>
      <c r="L41" s="29">
        <v>13098</v>
      </c>
      <c r="M41" s="29">
        <v>10764</v>
      </c>
      <c r="N41" s="29">
        <v>7599</v>
      </c>
      <c r="O41" s="29">
        <v>6366</v>
      </c>
      <c r="P41" s="29">
        <v>5412</v>
      </c>
      <c r="Q41" s="29">
        <v>5361</v>
      </c>
      <c r="R41" s="29">
        <v>3729</v>
      </c>
      <c r="S41" s="29">
        <v>2553</v>
      </c>
      <c r="T41" s="29">
        <v>112146</v>
      </c>
    </row>
    <row r="42" spans="1:29" s="33" customFormat="1" ht="12.75">
      <c r="A42" s="20" t="s">
        <v>35</v>
      </c>
      <c r="B42" s="32" t="s">
        <v>158</v>
      </c>
      <c r="C42" s="32" t="s">
        <v>158</v>
      </c>
      <c r="D42" s="32" t="s">
        <v>158</v>
      </c>
      <c r="E42" s="32">
        <v>42834</v>
      </c>
      <c r="F42" s="32">
        <v>10293</v>
      </c>
      <c r="G42" s="32">
        <v>4086</v>
      </c>
      <c r="H42" s="32">
        <v>2739</v>
      </c>
      <c r="I42" s="32">
        <v>6888</v>
      </c>
      <c r="J42" s="32">
        <v>18480</v>
      </c>
      <c r="K42" s="32">
        <v>26490</v>
      </c>
      <c r="L42" s="32">
        <v>25611</v>
      </c>
      <c r="M42" s="32">
        <v>22020</v>
      </c>
      <c r="N42" s="32">
        <v>15381</v>
      </c>
      <c r="O42" s="32">
        <v>12132</v>
      </c>
      <c r="P42" s="32">
        <v>9837</v>
      </c>
      <c r="Q42" s="32">
        <v>10020</v>
      </c>
      <c r="R42" s="32">
        <v>6267</v>
      </c>
      <c r="S42" s="32">
        <v>3780</v>
      </c>
      <c r="T42" s="32">
        <v>216864</v>
      </c>
      <c r="V42"/>
      <c r="W42"/>
      <c r="X42"/>
      <c r="Y42"/>
      <c r="Z42"/>
      <c r="AA42"/>
      <c r="AB42"/>
      <c r="AC42"/>
    </row>
    <row r="43" spans="1:29" ht="12.75">
      <c r="A43" s="18" t="s">
        <v>44</v>
      </c>
      <c r="B43" s="29"/>
      <c r="C43" s="29"/>
      <c r="D43" s="29"/>
      <c r="E43" s="29"/>
      <c r="F43" s="29"/>
      <c r="G43" s="29"/>
      <c r="H43" s="29"/>
      <c r="I43" s="29"/>
      <c r="J43" s="29"/>
      <c r="K43" s="29"/>
      <c r="L43" s="29"/>
      <c r="M43" s="29"/>
      <c r="N43" s="29"/>
      <c r="O43" s="29"/>
      <c r="P43" s="29"/>
      <c r="Q43" s="29"/>
      <c r="R43" s="29"/>
      <c r="S43" s="29"/>
      <c r="T43" s="29"/>
      <c r="V43" s="33"/>
      <c r="W43" s="33"/>
      <c r="X43" s="33"/>
      <c r="Y43" s="33"/>
      <c r="Z43" s="33"/>
      <c r="AA43" s="33"/>
      <c r="AB43" s="33"/>
      <c r="AC43" s="33"/>
    </row>
    <row r="44" spans="1:20" ht="12.75">
      <c r="A44" s="18" t="s">
        <v>33</v>
      </c>
      <c r="B44" s="29" t="s">
        <v>158</v>
      </c>
      <c r="C44" s="29" t="s">
        <v>158</v>
      </c>
      <c r="D44" s="29" t="s">
        <v>158</v>
      </c>
      <c r="E44" s="29" t="s">
        <v>158</v>
      </c>
      <c r="F44" s="29">
        <v>8307</v>
      </c>
      <c r="G44" s="29">
        <v>1890</v>
      </c>
      <c r="H44" s="29">
        <v>906</v>
      </c>
      <c r="I44" s="29">
        <v>684</v>
      </c>
      <c r="J44" s="29">
        <v>2160</v>
      </c>
      <c r="K44" s="29">
        <v>6567</v>
      </c>
      <c r="L44" s="29">
        <v>8478</v>
      </c>
      <c r="M44" s="29">
        <v>8112</v>
      </c>
      <c r="N44" s="29">
        <v>5700</v>
      </c>
      <c r="O44" s="29">
        <v>4038</v>
      </c>
      <c r="P44" s="29">
        <v>3054</v>
      </c>
      <c r="Q44" s="29">
        <v>2622</v>
      </c>
      <c r="R44" s="29">
        <v>2109</v>
      </c>
      <c r="S44" s="29">
        <v>1068</v>
      </c>
      <c r="T44" s="29">
        <v>55701</v>
      </c>
    </row>
    <row r="45" spans="1:20" ht="12.75">
      <c r="A45" s="18" t="s">
        <v>34</v>
      </c>
      <c r="B45" s="29" t="s">
        <v>158</v>
      </c>
      <c r="C45" s="29" t="s">
        <v>158</v>
      </c>
      <c r="D45" s="29" t="s">
        <v>158</v>
      </c>
      <c r="E45" s="29" t="s">
        <v>158</v>
      </c>
      <c r="F45" s="29">
        <v>6141</v>
      </c>
      <c r="G45" s="29">
        <v>1350</v>
      </c>
      <c r="H45" s="29">
        <v>600</v>
      </c>
      <c r="I45" s="29">
        <v>672</v>
      </c>
      <c r="J45" s="29">
        <v>3990</v>
      </c>
      <c r="K45" s="29">
        <v>8646</v>
      </c>
      <c r="L45" s="29">
        <v>9207</v>
      </c>
      <c r="M45" s="29">
        <v>7839</v>
      </c>
      <c r="N45" s="29">
        <v>5262</v>
      </c>
      <c r="O45" s="29">
        <v>4026</v>
      </c>
      <c r="P45" s="29">
        <v>3528</v>
      </c>
      <c r="Q45" s="29">
        <v>3384</v>
      </c>
      <c r="R45" s="29">
        <v>3048</v>
      </c>
      <c r="S45" s="29">
        <v>2175</v>
      </c>
      <c r="T45" s="29">
        <v>59859</v>
      </c>
    </row>
    <row r="46" spans="1:29" s="33" customFormat="1" ht="12.75">
      <c r="A46" s="20" t="s">
        <v>35</v>
      </c>
      <c r="B46" s="32" t="s">
        <v>158</v>
      </c>
      <c r="C46" s="32" t="s">
        <v>158</v>
      </c>
      <c r="D46" s="32" t="s">
        <v>158</v>
      </c>
      <c r="E46" s="32" t="s">
        <v>158</v>
      </c>
      <c r="F46" s="32">
        <v>14448</v>
      </c>
      <c r="G46" s="32">
        <v>3240</v>
      </c>
      <c r="H46" s="32">
        <v>1506</v>
      </c>
      <c r="I46" s="32">
        <v>1356</v>
      </c>
      <c r="J46" s="32">
        <v>6150</v>
      </c>
      <c r="K46" s="32">
        <v>15213</v>
      </c>
      <c r="L46" s="32">
        <v>17688</v>
      </c>
      <c r="M46" s="32">
        <v>15951</v>
      </c>
      <c r="N46" s="32">
        <v>10959</v>
      </c>
      <c r="O46" s="32">
        <v>8064</v>
      </c>
      <c r="P46" s="32">
        <v>6582</v>
      </c>
      <c r="Q46" s="32">
        <v>6003</v>
      </c>
      <c r="R46" s="32">
        <v>5157</v>
      </c>
      <c r="S46" s="32">
        <v>3243</v>
      </c>
      <c r="T46" s="32">
        <v>115560</v>
      </c>
      <c r="V46"/>
      <c r="W46"/>
      <c r="X46"/>
      <c r="Y46"/>
      <c r="Z46"/>
      <c r="AA46"/>
      <c r="AB46"/>
      <c r="AC46"/>
    </row>
    <row r="47" spans="1:29" ht="12.75">
      <c r="A47" s="18" t="s">
        <v>45</v>
      </c>
      <c r="B47" s="29"/>
      <c r="C47" s="29"/>
      <c r="D47" s="29"/>
      <c r="E47" s="29"/>
      <c r="F47" s="29"/>
      <c r="G47" s="29"/>
      <c r="H47" s="29"/>
      <c r="I47" s="29"/>
      <c r="J47" s="29"/>
      <c r="K47" s="29"/>
      <c r="L47" s="29"/>
      <c r="M47" s="29"/>
      <c r="N47" s="29"/>
      <c r="O47" s="29"/>
      <c r="P47" s="29"/>
      <c r="Q47" s="29"/>
      <c r="R47" s="29"/>
      <c r="S47" s="29"/>
      <c r="T47" s="29"/>
      <c r="V47" s="33"/>
      <c r="W47" s="33"/>
      <c r="X47" s="33"/>
      <c r="Y47" s="33"/>
      <c r="Z47" s="33"/>
      <c r="AA47" s="33"/>
      <c r="AB47" s="33"/>
      <c r="AC47" s="33"/>
    </row>
    <row r="48" spans="1:20" ht="12.75">
      <c r="A48" s="18" t="s">
        <v>33</v>
      </c>
      <c r="B48" s="29" t="s">
        <v>158</v>
      </c>
      <c r="C48" s="29" t="s">
        <v>158</v>
      </c>
      <c r="D48" s="29" t="s">
        <v>158</v>
      </c>
      <c r="E48" s="29" t="s">
        <v>158</v>
      </c>
      <c r="F48" s="29" t="s">
        <v>158</v>
      </c>
      <c r="G48" s="29">
        <v>3102</v>
      </c>
      <c r="H48" s="29">
        <v>1095</v>
      </c>
      <c r="I48" s="29">
        <v>582</v>
      </c>
      <c r="J48" s="29">
        <v>552</v>
      </c>
      <c r="K48" s="29">
        <v>2115</v>
      </c>
      <c r="L48" s="29">
        <v>6051</v>
      </c>
      <c r="M48" s="29">
        <v>7611</v>
      </c>
      <c r="N48" s="29">
        <v>5667</v>
      </c>
      <c r="O48" s="29">
        <v>4035</v>
      </c>
      <c r="P48" s="29">
        <v>2745</v>
      </c>
      <c r="Q48" s="29">
        <v>2163</v>
      </c>
      <c r="R48" s="29">
        <v>1380</v>
      </c>
      <c r="S48" s="29">
        <v>963</v>
      </c>
      <c r="T48" s="29">
        <v>38070</v>
      </c>
    </row>
    <row r="49" spans="1:20" ht="12.75">
      <c r="A49" s="18" t="s">
        <v>34</v>
      </c>
      <c r="B49" s="29" t="s">
        <v>158</v>
      </c>
      <c r="C49" s="29" t="s">
        <v>158</v>
      </c>
      <c r="D49" s="29" t="s">
        <v>158</v>
      </c>
      <c r="E49" s="29" t="s">
        <v>158</v>
      </c>
      <c r="F49" s="29" t="s">
        <v>158</v>
      </c>
      <c r="G49" s="29">
        <v>2097</v>
      </c>
      <c r="H49" s="29">
        <v>786</v>
      </c>
      <c r="I49" s="29">
        <v>435</v>
      </c>
      <c r="J49" s="29">
        <v>615</v>
      </c>
      <c r="K49" s="29">
        <v>4383</v>
      </c>
      <c r="L49" s="29">
        <v>7821</v>
      </c>
      <c r="M49" s="29">
        <v>8055</v>
      </c>
      <c r="N49" s="29">
        <v>5508</v>
      </c>
      <c r="O49" s="29">
        <v>3693</v>
      </c>
      <c r="P49" s="29">
        <v>2757</v>
      </c>
      <c r="Q49" s="29">
        <v>2547</v>
      </c>
      <c r="R49" s="29">
        <v>2199</v>
      </c>
      <c r="S49" s="29">
        <v>1671</v>
      </c>
      <c r="T49" s="29">
        <v>42561</v>
      </c>
    </row>
    <row r="50" spans="1:29" s="33" customFormat="1" ht="12.75">
      <c r="A50" s="20" t="s">
        <v>35</v>
      </c>
      <c r="B50" s="32" t="s">
        <v>158</v>
      </c>
      <c r="C50" s="32" t="s">
        <v>158</v>
      </c>
      <c r="D50" s="32" t="s">
        <v>158</v>
      </c>
      <c r="E50" s="32" t="s">
        <v>158</v>
      </c>
      <c r="F50" s="32" t="s">
        <v>158</v>
      </c>
      <c r="G50" s="32">
        <v>5199</v>
      </c>
      <c r="H50" s="32">
        <v>1881</v>
      </c>
      <c r="I50" s="32">
        <v>1017</v>
      </c>
      <c r="J50" s="32">
        <v>1164</v>
      </c>
      <c r="K50" s="32">
        <v>6501</v>
      </c>
      <c r="L50" s="32">
        <v>13875</v>
      </c>
      <c r="M50" s="32">
        <v>15666</v>
      </c>
      <c r="N50" s="32">
        <v>11175</v>
      </c>
      <c r="O50" s="32">
        <v>7728</v>
      </c>
      <c r="P50" s="32">
        <v>5499</v>
      </c>
      <c r="Q50" s="32">
        <v>4710</v>
      </c>
      <c r="R50" s="32">
        <v>3582</v>
      </c>
      <c r="S50" s="32">
        <v>2634</v>
      </c>
      <c r="T50" s="32">
        <v>80631</v>
      </c>
      <c r="V50"/>
      <c r="W50"/>
      <c r="X50"/>
      <c r="Y50"/>
      <c r="Z50"/>
      <c r="AA50"/>
      <c r="AB50"/>
      <c r="AC50"/>
    </row>
    <row r="51" spans="1:29" ht="12.75">
      <c r="A51" s="21" t="s">
        <v>27</v>
      </c>
      <c r="B51" s="29"/>
      <c r="C51" s="29"/>
      <c r="D51" s="29"/>
      <c r="E51" s="29"/>
      <c r="F51" s="29"/>
      <c r="G51" s="29"/>
      <c r="H51" s="29"/>
      <c r="I51" s="29"/>
      <c r="J51" s="29"/>
      <c r="K51" s="29"/>
      <c r="L51" s="29"/>
      <c r="M51" s="29"/>
      <c r="N51" s="29"/>
      <c r="O51" s="29"/>
      <c r="P51" s="29"/>
      <c r="Q51" s="29"/>
      <c r="R51" s="29"/>
      <c r="S51" s="29"/>
      <c r="T51" s="29"/>
      <c r="V51" s="33"/>
      <c r="W51" s="33"/>
      <c r="X51" s="33"/>
      <c r="Y51" s="33"/>
      <c r="Z51" s="33"/>
      <c r="AA51" s="33"/>
      <c r="AB51" s="33"/>
      <c r="AC51" s="33"/>
    </row>
    <row r="52" spans="1:20" ht="12.75">
      <c r="A52" s="18" t="s">
        <v>33</v>
      </c>
      <c r="B52" s="29" t="s">
        <v>158</v>
      </c>
      <c r="C52" s="29" t="s">
        <v>158</v>
      </c>
      <c r="D52" s="29" t="s">
        <v>158</v>
      </c>
      <c r="E52" s="29" t="s">
        <v>158</v>
      </c>
      <c r="F52" s="29" t="s">
        <v>158</v>
      </c>
      <c r="G52" s="29" t="s">
        <v>158</v>
      </c>
      <c r="H52" s="29">
        <v>1833</v>
      </c>
      <c r="I52" s="29">
        <v>2265</v>
      </c>
      <c r="J52" s="29">
        <v>2454</v>
      </c>
      <c r="K52" s="29">
        <v>2622</v>
      </c>
      <c r="L52" s="29">
        <v>3822</v>
      </c>
      <c r="M52" s="29">
        <v>8928</v>
      </c>
      <c r="N52" s="29">
        <v>12000</v>
      </c>
      <c r="O52" s="29">
        <v>12930</v>
      </c>
      <c r="P52" s="29">
        <v>11814</v>
      </c>
      <c r="Q52" s="29">
        <v>10602</v>
      </c>
      <c r="R52" s="29">
        <v>6951</v>
      </c>
      <c r="S52" s="29">
        <v>3765</v>
      </c>
      <c r="T52" s="29">
        <v>79980</v>
      </c>
    </row>
    <row r="53" spans="1:20" ht="12.75">
      <c r="A53" s="18" t="s">
        <v>34</v>
      </c>
      <c r="B53" s="29" t="s">
        <v>158</v>
      </c>
      <c r="C53" s="29" t="s">
        <v>158</v>
      </c>
      <c r="D53" s="29" t="s">
        <v>158</v>
      </c>
      <c r="E53" s="29" t="s">
        <v>158</v>
      </c>
      <c r="F53" s="29" t="s">
        <v>158</v>
      </c>
      <c r="G53" s="29" t="s">
        <v>158</v>
      </c>
      <c r="H53" s="29">
        <v>1146</v>
      </c>
      <c r="I53" s="29">
        <v>1281</v>
      </c>
      <c r="J53" s="29">
        <v>1188</v>
      </c>
      <c r="K53" s="29">
        <v>1344</v>
      </c>
      <c r="L53" s="29">
        <v>4809</v>
      </c>
      <c r="M53" s="29">
        <v>11481</v>
      </c>
      <c r="N53" s="29">
        <v>13875</v>
      </c>
      <c r="O53" s="29">
        <v>14319</v>
      </c>
      <c r="P53" s="29">
        <v>12687</v>
      </c>
      <c r="Q53" s="29">
        <v>11565</v>
      </c>
      <c r="R53" s="29">
        <v>8685</v>
      </c>
      <c r="S53" s="29">
        <v>6699</v>
      </c>
      <c r="T53" s="29">
        <v>89079</v>
      </c>
    </row>
    <row r="54" spans="1:29" s="33" customFormat="1" ht="12.75">
      <c r="A54" s="20" t="s">
        <v>35</v>
      </c>
      <c r="B54" s="32" t="s">
        <v>158</v>
      </c>
      <c r="C54" s="32" t="s">
        <v>158</v>
      </c>
      <c r="D54" s="32" t="s">
        <v>158</v>
      </c>
      <c r="E54" s="32" t="s">
        <v>158</v>
      </c>
      <c r="F54" s="32" t="s">
        <v>158</v>
      </c>
      <c r="G54" s="32" t="s">
        <v>158</v>
      </c>
      <c r="H54" s="32">
        <v>2979</v>
      </c>
      <c r="I54" s="32">
        <v>3543</v>
      </c>
      <c r="J54" s="32">
        <v>3642</v>
      </c>
      <c r="K54" s="32">
        <v>3963</v>
      </c>
      <c r="L54" s="32">
        <v>8628</v>
      </c>
      <c r="M54" s="32">
        <v>20406</v>
      </c>
      <c r="N54" s="32">
        <v>25875</v>
      </c>
      <c r="O54" s="32">
        <v>27249</v>
      </c>
      <c r="P54" s="32">
        <v>24501</v>
      </c>
      <c r="Q54" s="32">
        <v>22167</v>
      </c>
      <c r="R54" s="32">
        <v>15636</v>
      </c>
      <c r="S54" s="32">
        <v>10467</v>
      </c>
      <c r="T54" s="32">
        <v>169059</v>
      </c>
      <c r="V54"/>
      <c r="W54"/>
      <c r="X54"/>
      <c r="Y54"/>
      <c r="Z54"/>
      <c r="AA54"/>
      <c r="AB54"/>
      <c r="AC54"/>
    </row>
    <row r="55" spans="1:29" ht="12.75">
      <c r="A55" s="18" t="s">
        <v>46</v>
      </c>
      <c r="B55" s="29"/>
      <c r="C55" s="29"/>
      <c r="D55" s="29"/>
      <c r="E55" s="29"/>
      <c r="F55" s="29"/>
      <c r="G55" s="29"/>
      <c r="H55" s="29"/>
      <c r="I55" s="29"/>
      <c r="J55" s="29"/>
      <c r="K55" s="29"/>
      <c r="L55" s="29"/>
      <c r="M55" s="29"/>
      <c r="N55" s="29"/>
      <c r="O55" s="29"/>
      <c r="P55" s="29"/>
      <c r="Q55" s="29"/>
      <c r="R55" s="29"/>
      <c r="S55" s="29"/>
      <c r="T55" s="29"/>
      <c r="V55" s="33"/>
      <c r="W55" s="33"/>
      <c r="X55" s="33"/>
      <c r="Y55" s="33"/>
      <c r="Z55" s="33"/>
      <c r="AA55" s="33"/>
      <c r="AB55" s="33"/>
      <c r="AC55" s="33"/>
    </row>
    <row r="56" spans="1:20" ht="12.75">
      <c r="A56" s="18" t="s">
        <v>33</v>
      </c>
      <c r="B56" s="29">
        <v>122223</v>
      </c>
      <c r="C56" s="29">
        <v>134706</v>
      </c>
      <c r="D56" s="29">
        <v>146652</v>
      </c>
      <c r="E56" s="29">
        <v>142311</v>
      </c>
      <c r="F56" s="29">
        <v>124968</v>
      </c>
      <c r="G56" s="29">
        <v>108696</v>
      </c>
      <c r="H56" s="29">
        <v>122565</v>
      </c>
      <c r="I56" s="29">
        <v>134496</v>
      </c>
      <c r="J56" s="29">
        <v>142320</v>
      </c>
      <c r="K56" s="29">
        <v>135270</v>
      </c>
      <c r="L56" s="29">
        <v>117660</v>
      </c>
      <c r="M56" s="29">
        <v>109146</v>
      </c>
      <c r="N56" s="29">
        <v>83760</v>
      </c>
      <c r="O56" s="29">
        <v>68271</v>
      </c>
      <c r="P56" s="29">
        <v>52812</v>
      </c>
      <c r="Q56" s="29">
        <v>43665</v>
      </c>
      <c r="R56" s="29">
        <v>27249</v>
      </c>
      <c r="S56" s="29">
        <v>16287</v>
      </c>
      <c r="T56" s="29">
        <v>1833060</v>
      </c>
    </row>
    <row r="57" spans="1:20" ht="12.75">
      <c r="A57" s="18" t="s">
        <v>34</v>
      </c>
      <c r="B57" s="29">
        <v>116907</v>
      </c>
      <c r="C57" s="29">
        <v>128166</v>
      </c>
      <c r="D57" s="29">
        <v>138393</v>
      </c>
      <c r="E57" s="29">
        <v>137415</v>
      </c>
      <c r="F57" s="29">
        <v>126780</v>
      </c>
      <c r="G57" s="29">
        <v>117666</v>
      </c>
      <c r="H57" s="29">
        <v>138318</v>
      </c>
      <c r="I57" s="29">
        <v>150951</v>
      </c>
      <c r="J57" s="29">
        <v>155148</v>
      </c>
      <c r="K57" s="29">
        <v>143049</v>
      </c>
      <c r="L57" s="29">
        <v>122070</v>
      </c>
      <c r="M57" s="29">
        <v>112305</v>
      </c>
      <c r="N57" s="29">
        <v>86529</v>
      </c>
      <c r="O57" s="29">
        <v>72153</v>
      </c>
      <c r="P57" s="29">
        <v>57462</v>
      </c>
      <c r="Q57" s="29">
        <v>51306</v>
      </c>
      <c r="R57" s="29">
        <v>40017</v>
      </c>
      <c r="S57" s="29">
        <v>36081</v>
      </c>
      <c r="T57" s="29">
        <v>1930710</v>
      </c>
    </row>
    <row r="58" spans="1:29" s="33" customFormat="1" ht="12.75">
      <c r="A58" s="20" t="s">
        <v>35</v>
      </c>
      <c r="B58" s="32">
        <v>239127</v>
      </c>
      <c r="C58" s="32">
        <v>262875</v>
      </c>
      <c r="D58" s="32">
        <v>285042</v>
      </c>
      <c r="E58" s="32">
        <v>279726</v>
      </c>
      <c r="F58" s="32">
        <v>251748</v>
      </c>
      <c r="G58" s="32">
        <v>226365</v>
      </c>
      <c r="H58" s="32">
        <v>260883</v>
      </c>
      <c r="I58" s="32">
        <v>285444</v>
      </c>
      <c r="J58" s="32">
        <v>297468</v>
      </c>
      <c r="K58" s="32">
        <v>278316</v>
      </c>
      <c r="L58" s="32">
        <v>239730</v>
      </c>
      <c r="M58" s="32">
        <v>221451</v>
      </c>
      <c r="N58" s="32">
        <v>170289</v>
      </c>
      <c r="O58" s="32">
        <v>140424</v>
      </c>
      <c r="P58" s="32">
        <v>110277</v>
      </c>
      <c r="Q58" s="32">
        <v>94974</v>
      </c>
      <c r="R58" s="32">
        <v>67263</v>
      </c>
      <c r="S58" s="32">
        <v>52365</v>
      </c>
      <c r="T58" s="32">
        <v>3763770</v>
      </c>
      <c r="V58"/>
      <c r="W58"/>
      <c r="X58"/>
      <c r="Y58"/>
      <c r="Z58"/>
      <c r="AA58"/>
      <c r="AB58"/>
      <c r="AC58"/>
    </row>
    <row r="59" spans="1:29" ht="22.5">
      <c r="A59" s="21" t="s">
        <v>47</v>
      </c>
      <c r="B59" s="29"/>
      <c r="C59" s="29"/>
      <c r="D59" s="29"/>
      <c r="E59" s="29"/>
      <c r="F59" s="29"/>
      <c r="G59" s="29"/>
      <c r="H59" s="29"/>
      <c r="I59" s="29"/>
      <c r="J59" s="29"/>
      <c r="K59" s="29"/>
      <c r="L59" s="29"/>
      <c r="M59" s="29"/>
      <c r="N59" s="29"/>
      <c r="O59" s="29"/>
      <c r="P59" s="29"/>
      <c r="Q59" s="29"/>
      <c r="R59" s="29"/>
      <c r="S59" s="29"/>
      <c r="T59" s="29"/>
      <c r="V59" s="33"/>
      <c r="W59" s="33"/>
      <c r="X59" s="33"/>
      <c r="Y59" s="33"/>
      <c r="Z59" s="33"/>
      <c r="AA59" s="33"/>
      <c r="AB59" s="33"/>
      <c r="AC59" s="33"/>
    </row>
    <row r="60" spans="1:20" ht="12.75">
      <c r="A60" s="18" t="s">
        <v>33</v>
      </c>
      <c r="B60" s="29">
        <v>18156</v>
      </c>
      <c r="C60" s="29">
        <v>11826</v>
      </c>
      <c r="D60" s="29">
        <v>10461</v>
      </c>
      <c r="E60" s="29">
        <v>10125</v>
      </c>
      <c r="F60" s="29">
        <v>10119</v>
      </c>
      <c r="G60" s="29">
        <v>8517</v>
      </c>
      <c r="H60" s="29">
        <v>8322</v>
      </c>
      <c r="I60" s="29">
        <v>8505</v>
      </c>
      <c r="J60" s="29">
        <v>8577</v>
      </c>
      <c r="K60" s="29">
        <v>7782</v>
      </c>
      <c r="L60" s="29">
        <v>6645</v>
      </c>
      <c r="M60" s="29">
        <v>6078</v>
      </c>
      <c r="N60" s="29">
        <v>4578</v>
      </c>
      <c r="O60" s="29">
        <v>3843</v>
      </c>
      <c r="P60" s="29">
        <v>3063</v>
      </c>
      <c r="Q60" s="29">
        <v>2691</v>
      </c>
      <c r="R60" s="29">
        <v>1878</v>
      </c>
      <c r="S60" s="29">
        <v>1383</v>
      </c>
      <c r="T60" s="29">
        <v>132558</v>
      </c>
    </row>
    <row r="61" spans="1:20" ht="12.75">
      <c r="A61" s="18" t="s">
        <v>34</v>
      </c>
      <c r="B61" s="29">
        <v>17790</v>
      </c>
      <c r="C61" s="29">
        <v>11787</v>
      </c>
      <c r="D61" s="29">
        <v>10503</v>
      </c>
      <c r="E61" s="29">
        <v>10347</v>
      </c>
      <c r="F61" s="29">
        <v>9111</v>
      </c>
      <c r="G61" s="29">
        <v>7557</v>
      </c>
      <c r="H61" s="29">
        <v>7356</v>
      </c>
      <c r="I61" s="29">
        <v>7602</v>
      </c>
      <c r="J61" s="29">
        <v>7653</v>
      </c>
      <c r="K61" s="29">
        <v>7323</v>
      </c>
      <c r="L61" s="29">
        <v>6354</v>
      </c>
      <c r="M61" s="29">
        <v>6042</v>
      </c>
      <c r="N61" s="29">
        <v>4752</v>
      </c>
      <c r="O61" s="29">
        <v>4278</v>
      </c>
      <c r="P61" s="29">
        <v>3594</v>
      </c>
      <c r="Q61" s="29">
        <v>3552</v>
      </c>
      <c r="R61" s="29">
        <v>3099</v>
      </c>
      <c r="S61" s="29">
        <v>2919</v>
      </c>
      <c r="T61" s="29">
        <v>131619</v>
      </c>
    </row>
    <row r="62" spans="1:20" ht="12.75">
      <c r="A62" s="18" t="s">
        <v>35</v>
      </c>
      <c r="B62" s="29">
        <v>35949</v>
      </c>
      <c r="C62" s="29">
        <v>23616</v>
      </c>
      <c r="D62" s="29">
        <v>20964</v>
      </c>
      <c r="E62" s="29">
        <v>20472</v>
      </c>
      <c r="F62" s="29">
        <v>19230</v>
      </c>
      <c r="G62" s="29">
        <v>16077</v>
      </c>
      <c r="H62" s="29">
        <v>15675</v>
      </c>
      <c r="I62" s="29">
        <v>16110</v>
      </c>
      <c r="J62" s="29">
        <v>16230</v>
      </c>
      <c r="K62" s="29">
        <v>15102</v>
      </c>
      <c r="L62" s="29">
        <v>13002</v>
      </c>
      <c r="M62" s="29">
        <v>12117</v>
      </c>
      <c r="N62" s="29">
        <v>9327</v>
      </c>
      <c r="O62" s="29">
        <v>8121</v>
      </c>
      <c r="P62" s="29">
        <v>6660</v>
      </c>
      <c r="Q62" s="29">
        <v>6240</v>
      </c>
      <c r="R62" s="29">
        <v>4977</v>
      </c>
      <c r="S62" s="29">
        <v>4302</v>
      </c>
      <c r="T62" s="29">
        <v>264177</v>
      </c>
    </row>
    <row r="63" spans="1:20" ht="12.75">
      <c r="A63" s="18" t="s">
        <v>48</v>
      </c>
      <c r="B63" s="29"/>
      <c r="C63" s="29"/>
      <c r="D63" s="29"/>
      <c r="E63" s="29"/>
      <c r="F63" s="29"/>
      <c r="G63" s="29"/>
      <c r="H63" s="29"/>
      <c r="I63" s="29"/>
      <c r="J63" s="29"/>
      <c r="K63" s="29"/>
      <c r="L63" s="29"/>
      <c r="M63" s="29"/>
      <c r="N63" s="29"/>
      <c r="O63" s="29"/>
      <c r="P63" s="29"/>
      <c r="Q63" s="29"/>
      <c r="R63" s="29"/>
      <c r="S63" s="29"/>
      <c r="T63" s="29"/>
    </row>
    <row r="64" spans="1:20" ht="12.75">
      <c r="A64" s="18" t="s">
        <v>33</v>
      </c>
      <c r="B64" s="29">
        <v>140382</v>
      </c>
      <c r="C64" s="29">
        <v>146532</v>
      </c>
      <c r="D64" s="29">
        <v>157113</v>
      </c>
      <c r="E64" s="29">
        <v>152436</v>
      </c>
      <c r="F64" s="29">
        <v>135087</v>
      </c>
      <c r="G64" s="29">
        <v>117216</v>
      </c>
      <c r="H64" s="29">
        <v>130884</v>
      </c>
      <c r="I64" s="29">
        <v>143001</v>
      </c>
      <c r="J64" s="29">
        <v>150900</v>
      </c>
      <c r="K64" s="29">
        <v>143052</v>
      </c>
      <c r="L64" s="29">
        <v>124308</v>
      </c>
      <c r="M64" s="29">
        <v>115224</v>
      </c>
      <c r="N64" s="29">
        <v>88335</v>
      </c>
      <c r="O64" s="29">
        <v>72114</v>
      </c>
      <c r="P64" s="29">
        <v>55878</v>
      </c>
      <c r="Q64" s="29">
        <v>46359</v>
      </c>
      <c r="R64" s="29">
        <v>29124</v>
      </c>
      <c r="S64" s="29">
        <v>17670</v>
      </c>
      <c r="T64" s="29">
        <v>1965618</v>
      </c>
    </row>
    <row r="65" spans="1:20" ht="12.75">
      <c r="A65" s="18" t="s">
        <v>34</v>
      </c>
      <c r="B65" s="29">
        <v>134697</v>
      </c>
      <c r="C65" s="29">
        <v>139956</v>
      </c>
      <c r="D65" s="29">
        <v>148896</v>
      </c>
      <c r="E65" s="29">
        <v>147762</v>
      </c>
      <c r="F65" s="29">
        <v>135891</v>
      </c>
      <c r="G65" s="29">
        <v>125226</v>
      </c>
      <c r="H65" s="29">
        <v>145674</v>
      </c>
      <c r="I65" s="29">
        <v>158553</v>
      </c>
      <c r="J65" s="29">
        <v>162798</v>
      </c>
      <c r="K65" s="29">
        <v>150369</v>
      </c>
      <c r="L65" s="29">
        <v>128421</v>
      </c>
      <c r="M65" s="29">
        <v>118347</v>
      </c>
      <c r="N65" s="29">
        <v>91278</v>
      </c>
      <c r="O65" s="29">
        <v>76434</v>
      </c>
      <c r="P65" s="29">
        <v>61056</v>
      </c>
      <c r="Q65" s="29">
        <v>54855</v>
      </c>
      <c r="R65" s="29">
        <v>43113</v>
      </c>
      <c r="S65" s="29">
        <v>39000</v>
      </c>
      <c r="T65" s="29">
        <v>2062329</v>
      </c>
    </row>
    <row r="66" spans="1:20" ht="12.75">
      <c r="A66" s="22" t="s">
        <v>35</v>
      </c>
      <c r="B66" s="34">
        <v>275076</v>
      </c>
      <c r="C66" s="34">
        <v>286491</v>
      </c>
      <c r="D66" s="34">
        <v>306009</v>
      </c>
      <c r="E66" s="34">
        <v>300198</v>
      </c>
      <c r="F66" s="34">
        <v>270978</v>
      </c>
      <c r="G66" s="34">
        <v>242442</v>
      </c>
      <c r="H66" s="34">
        <v>276561</v>
      </c>
      <c r="I66" s="34">
        <v>301554</v>
      </c>
      <c r="J66" s="34">
        <v>313698</v>
      </c>
      <c r="K66" s="34">
        <v>293421</v>
      </c>
      <c r="L66" s="34">
        <v>252729</v>
      </c>
      <c r="M66" s="34">
        <v>233574</v>
      </c>
      <c r="N66" s="34">
        <v>179616</v>
      </c>
      <c r="O66" s="34">
        <v>148548</v>
      </c>
      <c r="P66" s="34">
        <v>116937</v>
      </c>
      <c r="Q66" s="34">
        <v>101214</v>
      </c>
      <c r="R66" s="34">
        <v>72237</v>
      </c>
      <c r="S66" s="34">
        <v>56667</v>
      </c>
      <c r="T66" s="34">
        <v>4027947</v>
      </c>
    </row>
    <row r="67" spans="1:20" ht="12.75">
      <c r="A67" s="35"/>
      <c r="B67" s="36"/>
      <c r="C67" s="36"/>
      <c r="D67" s="36"/>
      <c r="E67" s="36"/>
      <c r="F67" s="36"/>
      <c r="G67" s="36"/>
      <c r="H67" s="36"/>
      <c r="I67" s="36"/>
      <c r="J67" s="36"/>
      <c r="K67" s="36"/>
      <c r="L67" s="36"/>
      <c r="M67" s="36"/>
      <c r="N67" s="36"/>
      <c r="O67" s="36"/>
      <c r="P67" s="36"/>
      <c r="Q67" s="36"/>
      <c r="R67" s="36"/>
      <c r="S67" s="36"/>
      <c r="T67" s="36"/>
    </row>
    <row r="68" spans="1:16" ht="12.75">
      <c r="A68" s="37"/>
      <c r="C68" s="38"/>
      <c r="D68" s="38"/>
      <c r="E68" s="38"/>
      <c r="F68" s="38"/>
      <c r="G68" s="39"/>
      <c r="H68" s="39"/>
      <c r="I68" s="39"/>
      <c r="L68" s="38" t="s">
        <v>55</v>
      </c>
      <c r="M68" s="38"/>
      <c r="N68" s="38"/>
      <c r="O68" s="38"/>
      <c r="P68" s="38"/>
    </row>
    <row r="69" spans="1:16" ht="12.75">
      <c r="A69" s="40"/>
      <c r="C69" s="41"/>
      <c r="D69" s="41"/>
      <c r="E69" s="41"/>
      <c r="F69" s="41"/>
      <c r="L69" s="42" t="s">
        <v>56</v>
      </c>
      <c r="M69" s="41"/>
      <c r="N69" s="41"/>
      <c r="O69" s="41"/>
      <c r="P69" s="41"/>
    </row>
    <row r="70" spans="1:16" ht="12.75">
      <c r="A70" s="40"/>
      <c r="C70" s="41"/>
      <c r="D70" s="41"/>
      <c r="E70" s="41"/>
      <c r="F70" s="41"/>
      <c r="L70" s="42" t="s">
        <v>57</v>
      </c>
      <c r="M70" s="41"/>
      <c r="N70" s="41"/>
      <c r="O70" s="41"/>
      <c r="P70" s="41"/>
    </row>
    <row r="71" spans="1:16" ht="12.75">
      <c r="A71" s="43"/>
      <c r="C71" s="44"/>
      <c r="D71" s="44"/>
      <c r="E71" s="44"/>
      <c r="F71" s="44"/>
      <c r="L71" s="40" t="s">
        <v>58</v>
      </c>
      <c r="M71" s="44"/>
      <c r="O71" s="44"/>
      <c r="P71" s="44"/>
    </row>
    <row r="72" spans="1:16" ht="12.75">
      <c r="A72" s="43"/>
      <c r="C72" s="44"/>
      <c r="D72" s="44"/>
      <c r="E72" s="44"/>
      <c r="F72" s="44"/>
      <c r="L72" s="40"/>
      <c r="M72" s="44"/>
      <c r="O72" s="44"/>
      <c r="P72" s="44"/>
    </row>
    <row r="73" spans="1:16" ht="12.75">
      <c r="A73" s="43"/>
      <c r="C73" s="44"/>
      <c r="D73" s="44"/>
      <c r="E73" s="44"/>
      <c r="F73" s="44"/>
      <c r="L73" s="45" t="s">
        <v>59</v>
      </c>
      <c r="M73" s="46"/>
      <c r="O73" s="44"/>
      <c r="P73" s="44"/>
    </row>
    <row r="74" spans="1:16" ht="12.75">
      <c r="A74" s="47"/>
      <c r="C74" s="44"/>
      <c r="D74" s="44"/>
      <c r="E74" s="44"/>
      <c r="F74" s="44"/>
      <c r="L74" s="46" t="s">
        <v>60</v>
      </c>
      <c r="N74" s="44"/>
      <c r="O74" s="44"/>
      <c r="P74" s="44"/>
    </row>
    <row r="75" spans="1:16" ht="12.75">
      <c r="A75" s="38"/>
      <c r="C75" s="44"/>
      <c r="D75" s="44"/>
      <c r="E75" s="44"/>
      <c r="F75" s="38"/>
      <c r="L75" s="48" t="s">
        <v>61</v>
      </c>
      <c r="M75" s="44"/>
      <c r="N75" s="44"/>
      <c r="O75" s="44"/>
      <c r="P75" s="38"/>
    </row>
    <row r="76" spans="2:16" ht="12.75">
      <c r="B76" s="38"/>
      <c r="C76" s="38"/>
      <c r="D76" s="38"/>
      <c r="E76" s="38"/>
      <c r="F76" s="38"/>
      <c r="L76" s="38"/>
      <c r="M76" s="38"/>
      <c r="N76" s="38"/>
      <c r="O76" s="38"/>
      <c r="P76" s="38"/>
    </row>
    <row r="77" spans="2:16" ht="12.75">
      <c r="B77" s="38"/>
      <c r="C77" s="38"/>
      <c r="D77" s="38"/>
      <c r="E77" s="38"/>
      <c r="F77" s="38"/>
      <c r="L77" s="49" t="s">
        <v>62</v>
      </c>
      <c r="M77" s="38"/>
      <c r="N77" s="38"/>
      <c r="O77" s="38"/>
      <c r="P77" s="38"/>
    </row>
    <row r="78" ht="12.75">
      <c r="L78" s="18" t="s">
        <v>63</v>
      </c>
    </row>
  </sheetData>
  <mergeCells count="7">
    <mergeCell ref="A6:A7"/>
    <mergeCell ref="B6:K6"/>
    <mergeCell ref="L6:T6"/>
    <mergeCell ref="A3:K3"/>
    <mergeCell ref="L3:T3"/>
    <mergeCell ref="A4:K4"/>
    <mergeCell ref="L4:T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X82"/>
  <sheetViews>
    <sheetView workbookViewId="0" topLeftCell="A1">
      <selection activeCell="A1" sqref="A1"/>
    </sheetView>
  </sheetViews>
  <sheetFormatPr defaultColWidth="9.140625" defaultRowHeight="12.75"/>
  <cols>
    <col min="1" max="1" width="19.28125" style="0" customWidth="1"/>
    <col min="11" max="11" width="21.140625" style="0" customWidth="1"/>
    <col min="12" max="12" width="11.421875" style="0" bestFit="1" customWidth="1"/>
    <col min="13" max="17" width="11.57421875" style="0" bestFit="1" customWidth="1"/>
    <col min="18" max="18" width="10.57421875" style="0" bestFit="1" customWidth="1"/>
    <col min="22" max="22" width="11.7109375" style="0" customWidth="1"/>
    <col min="23" max="23" width="10.00390625" style="0" bestFit="1" customWidth="1"/>
  </cols>
  <sheetData>
    <row r="1" ht="12.75">
      <c r="A1" s="23" t="s">
        <v>49</v>
      </c>
    </row>
    <row r="2" ht="12.75">
      <c r="A2" s="23"/>
    </row>
    <row r="3" spans="1:20" ht="15">
      <c r="A3" s="117" t="s">
        <v>73</v>
      </c>
      <c r="B3" s="117"/>
      <c r="C3" s="117"/>
      <c r="D3" s="117"/>
      <c r="E3" s="117"/>
      <c r="F3" s="117"/>
      <c r="G3" s="117"/>
      <c r="H3" s="117"/>
      <c r="I3" s="117"/>
      <c r="J3" s="117"/>
      <c r="K3" s="117"/>
      <c r="L3" s="117" t="s">
        <v>73</v>
      </c>
      <c r="M3" s="117"/>
      <c r="N3" s="117"/>
      <c r="O3" s="117"/>
      <c r="P3" s="117"/>
      <c r="Q3" s="117"/>
      <c r="R3" s="117"/>
      <c r="S3" s="117"/>
      <c r="T3" s="117"/>
    </row>
    <row r="4" spans="1:24" ht="14.25">
      <c r="A4" s="118" t="s">
        <v>50</v>
      </c>
      <c r="B4" s="118"/>
      <c r="C4" s="118"/>
      <c r="D4" s="118"/>
      <c r="E4" s="118"/>
      <c r="F4" s="118"/>
      <c r="G4" s="118"/>
      <c r="H4" s="118"/>
      <c r="I4" s="118"/>
      <c r="J4" s="118"/>
      <c r="K4" s="118"/>
      <c r="L4" s="118" t="s">
        <v>50</v>
      </c>
      <c r="M4" s="119"/>
      <c r="N4" s="119"/>
      <c r="O4" s="119"/>
      <c r="P4" s="119"/>
      <c r="Q4" s="119"/>
      <c r="R4" s="119"/>
      <c r="S4" s="119"/>
      <c r="T4" s="119"/>
      <c r="X4" s="3" t="s">
        <v>29</v>
      </c>
    </row>
    <row r="5" spans="1:20" ht="14.25">
      <c r="A5" s="23"/>
      <c r="B5" s="24"/>
      <c r="C5" s="25"/>
      <c r="D5" s="25"/>
      <c r="E5" s="25"/>
      <c r="F5" s="25"/>
      <c r="G5" s="25"/>
      <c r="H5" s="25"/>
      <c r="I5" s="25"/>
      <c r="J5" s="25"/>
      <c r="K5" s="25"/>
      <c r="L5" s="24"/>
      <c r="M5" s="25"/>
      <c r="N5" s="25"/>
      <c r="O5" s="25"/>
      <c r="P5" s="25"/>
      <c r="Q5" s="25"/>
      <c r="R5" s="25"/>
      <c r="S5" s="25"/>
      <c r="T5" s="25"/>
    </row>
    <row r="6" spans="1:21" ht="12.75">
      <c r="A6" s="83" t="s">
        <v>31</v>
      </c>
      <c r="B6" s="85" t="s">
        <v>7</v>
      </c>
      <c r="C6" s="85"/>
      <c r="D6" s="85"/>
      <c r="E6" s="85"/>
      <c r="F6" s="85"/>
      <c r="G6" s="85"/>
      <c r="H6" s="85"/>
      <c r="I6" s="85"/>
      <c r="J6" s="85"/>
      <c r="K6" s="85"/>
      <c r="L6" s="85" t="s">
        <v>7</v>
      </c>
      <c r="M6" s="85"/>
      <c r="N6" s="85"/>
      <c r="O6" s="85"/>
      <c r="P6" s="85"/>
      <c r="Q6" s="85"/>
      <c r="R6" s="85"/>
      <c r="S6" s="85"/>
      <c r="T6" s="85"/>
      <c r="U6" s="26"/>
    </row>
    <row r="7" spans="1:18" ht="22.5">
      <c r="A7" s="84"/>
      <c r="B7" s="27" t="s">
        <v>51</v>
      </c>
      <c r="C7" s="27" t="s">
        <v>8</v>
      </c>
      <c r="D7" s="27" t="s">
        <v>9</v>
      </c>
      <c r="E7" s="27" t="s">
        <v>52</v>
      </c>
      <c r="F7" s="27" t="s">
        <v>11</v>
      </c>
      <c r="G7" s="27" t="s">
        <v>12</v>
      </c>
      <c r="H7" s="27" t="s">
        <v>53</v>
      </c>
      <c r="I7" s="27" t="s">
        <v>14</v>
      </c>
      <c r="K7" s="28" t="s">
        <v>64</v>
      </c>
      <c r="L7" s="27" t="s">
        <v>8</v>
      </c>
      <c r="M7" s="27" t="s">
        <v>9</v>
      </c>
      <c r="N7" s="27" t="s">
        <v>52</v>
      </c>
      <c r="O7" s="27" t="s">
        <v>11</v>
      </c>
      <c r="P7" s="27" t="s">
        <v>12</v>
      </c>
      <c r="Q7" s="27" t="s">
        <v>53</v>
      </c>
      <c r="R7" s="27" t="s">
        <v>14</v>
      </c>
    </row>
    <row r="8" spans="1:18" ht="12.75">
      <c r="A8" s="18" t="s">
        <v>32</v>
      </c>
      <c r="B8" s="29" t="s">
        <v>54</v>
      </c>
      <c r="C8" s="29" t="s">
        <v>54</v>
      </c>
      <c r="D8" s="29" t="s">
        <v>54</v>
      </c>
      <c r="E8" s="29" t="s">
        <v>54</v>
      </c>
      <c r="F8" s="29" t="s">
        <v>54</v>
      </c>
      <c r="G8" s="29" t="s">
        <v>54</v>
      </c>
      <c r="H8" s="29" t="s">
        <v>54</v>
      </c>
      <c r="I8" s="29" t="s">
        <v>54</v>
      </c>
      <c r="K8" s="30" t="s">
        <v>72</v>
      </c>
      <c r="L8" s="50">
        <f>C11</f>
        <v>17499</v>
      </c>
      <c r="M8" s="50">
        <f aca="true" t="shared" si="0" ref="M8:R8">D11</f>
        <v>12933</v>
      </c>
      <c r="N8" s="50">
        <f t="shared" si="0"/>
        <v>8496</v>
      </c>
      <c r="O8" s="50">
        <f t="shared" si="0"/>
        <v>6933</v>
      </c>
      <c r="P8" s="50">
        <f t="shared" si="0"/>
        <v>5445</v>
      </c>
      <c r="Q8" s="50">
        <f t="shared" si="0"/>
        <v>6057</v>
      </c>
      <c r="R8" s="50">
        <f t="shared" si="0"/>
        <v>932568</v>
      </c>
    </row>
    <row r="9" spans="1:18" ht="12.75">
      <c r="A9" s="18" t="s">
        <v>33</v>
      </c>
      <c r="B9" s="29">
        <v>12627</v>
      </c>
      <c r="C9" s="29">
        <v>8697</v>
      </c>
      <c r="D9" s="29">
        <v>6405</v>
      </c>
      <c r="E9" s="29">
        <v>4197</v>
      </c>
      <c r="F9" s="29">
        <v>3165</v>
      </c>
      <c r="G9" s="29">
        <v>2112</v>
      </c>
      <c r="H9" s="29">
        <v>1734</v>
      </c>
      <c r="I9" s="29">
        <v>459465</v>
      </c>
      <c r="K9" s="30" t="s">
        <v>74</v>
      </c>
      <c r="L9" s="51">
        <f>B15</f>
        <v>11304</v>
      </c>
      <c r="M9" s="51">
        <f aca="true" t="shared" si="1" ref="M9:R9">C15</f>
        <v>7821</v>
      </c>
      <c r="N9" s="51">
        <f t="shared" si="1"/>
        <v>5973</v>
      </c>
      <c r="O9" s="51">
        <f t="shared" si="1"/>
        <v>4224</v>
      </c>
      <c r="P9" s="51">
        <f t="shared" si="1"/>
        <v>3603</v>
      </c>
      <c r="Q9" s="51">
        <f t="shared" si="1"/>
        <v>2802</v>
      </c>
      <c r="R9" s="51">
        <f t="shared" si="1"/>
        <v>3009</v>
      </c>
    </row>
    <row r="10" spans="1:18" ht="12.75">
      <c r="A10" s="18" t="s">
        <v>34</v>
      </c>
      <c r="B10" s="29">
        <v>13059</v>
      </c>
      <c r="C10" s="29">
        <v>8802</v>
      </c>
      <c r="D10" s="29">
        <v>6528</v>
      </c>
      <c r="E10" s="29">
        <v>4302</v>
      </c>
      <c r="F10" s="29">
        <v>3771</v>
      </c>
      <c r="G10" s="29">
        <v>3333</v>
      </c>
      <c r="H10" s="29">
        <v>4326</v>
      </c>
      <c r="I10" s="29">
        <v>473103</v>
      </c>
      <c r="K10" s="30" t="s">
        <v>75</v>
      </c>
      <c r="L10" s="51">
        <f>B19</f>
        <v>17349</v>
      </c>
      <c r="M10" s="51">
        <f aca="true" t="shared" si="2" ref="M10:R10">C19</f>
        <v>12621</v>
      </c>
      <c r="N10" s="51">
        <f t="shared" si="2"/>
        <v>9891</v>
      </c>
      <c r="O10" s="51">
        <f t="shared" si="2"/>
        <v>7002</v>
      </c>
      <c r="P10" s="51">
        <f t="shared" si="2"/>
        <v>5544</v>
      </c>
      <c r="Q10" s="51">
        <f t="shared" si="2"/>
        <v>4131</v>
      </c>
      <c r="R10" s="51">
        <f t="shared" si="2"/>
        <v>4206</v>
      </c>
    </row>
    <row r="11" spans="1:18" ht="12.75">
      <c r="A11" s="18" t="s">
        <v>35</v>
      </c>
      <c r="B11" s="29">
        <v>25686</v>
      </c>
      <c r="C11" s="29">
        <v>17499</v>
      </c>
      <c r="D11" s="29">
        <v>12933</v>
      </c>
      <c r="E11" s="29">
        <v>8496</v>
      </c>
      <c r="F11" s="29">
        <v>6933</v>
      </c>
      <c r="G11" s="29">
        <v>5445</v>
      </c>
      <c r="H11" s="29">
        <v>6057</v>
      </c>
      <c r="I11" s="29">
        <v>932568</v>
      </c>
      <c r="K11" s="30" t="s">
        <v>76</v>
      </c>
      <c r="L11" s="51">
        <f>B23</f>
        <v>14580</v>
      </c>
      <c r="M11" s="51">
        <f aca="true" t="shared" si="3" ref="M11:R11">C23</f>
        <v>10818</v>
      </c>
      <c r="N11" s="51">
        <f t="shared" si="3"/>
        <v>8925</v>
      </c>
      <c r="O11" s="51">
        <f t="shared" si="3"/>
        <v>6459</v>
      </c>
      <c r="P11" s="51">
        <f t="shared" si="3"/>
        <v>5061</v>
      </c>
      <c r="Q11" s="51">
        <f t="shared" si="3"/>
        <v>3573</v>
      </c>
      <c r="R11" s="51">
        <f t="shared" si="3"/>
        <v>3420</v>
      </c>
    </row>
    <row r="12" spans="1:18" ht="12.75">
      <c r="A12" s="18" t="s">
        <v>36</v>
      </c>
      <c r="B12" s="29"/>
      <c r="C12" s="29"/>
      <c r="D12" s="29"/>
      <c r="E12" s="29"/>
      <c r="F12" s="29"/>
      <c r="G12" s="29"/>
      <c r="H12" s="29"/>
      <c r="I12" s="29"/>
      <c r="K12" s="30" t="s">
        <v>77</v>
      </c>
      <c r="L12" s="51">
        <f>B27</f>
        <v>10866</v>
      </c>
      <c r="M12" s="51">
        <f aca="true" t="shared" si="4" ref="M12:R12">C27</f>
        <v>8094</v>
      </c>
      <c r="N12" s="51">
        <f t="shared" si="4"/>
        <v>6621</v>
      </c>
      <c r="O12" s="51">
        <f t="shared" si="4"/>
        <v>4908</v>
      </c>
      <c r="P12" s="51">
        <f t="shared" si="4"/>
        <v>3903</v>
      </c>
      <c r="Q12" s="51">
        <f t="shared" si="4"/>
        <v>2757</v>
      </c>
      <c r="R12" s="51">
        <f t="shared" si="4"/>
        <v>2508</v>
      </c>
    </row>
    <row r="13" spans="1:18" ht="12.75">
      <c r="A13" s="18" t="s">
        <v>33</v>
      </c>
      <c r="B13" s="29">
        <v>5463</v>
      </c>
      <c r="C13" s="29">
        <v>3768</v>
      </c>
      <c r="D13" s="29">
        <v>2928</v>
      </c>
      <c r="E13" s="29">
        <v>1947</v>
      </c>
      <c r="F13" s="29">
        <v>1608</v>
      </c>
      <c r="G13" s="29">
        <v>1023</v>
      </c>
      <c r="H13" s="29">
        <v>861</v>
      </c>
      <c r="I13" s="29">
        <v>153582</v>
      </c>
      <c r="K13" s="31" t="s">
        <v>65</v>
      </c>
      <c r="L13" s="1">
        <f>C29</f>
        <v>56853</v>
      </c>
      <c r="M13" s="1">
        <f aca="true" t="shared" si="5" ref="M13:R13">D29</f>
        <v>44343</v>
      </c>
      <c r="N13" s="1">
        <f t="shared" si="5"/>
        <v>31089</v>
      </c>
      <c r="O13" s="1">
        <f t="shared" si="5"/>
        <v>25044</v>
      </c>
      <c r="P13" s="1">
        <f t="shared" si="5"/>
        <v>18708</v>
      </c>
      <c r="Q13" s="1">
        <f t="shared" si="5"/>
        <v>19200</v>
      </c>
      <c r="R13" s="1">
        <f t="shared" si="5"/>
        <v>2169867</v>
      </c>
    </row>
    <row r="14" spans="1:18" ht="12.75">
      <c r="A14" s="18" t="s">
        <v>34</v>
      </c>
      <c r="B14" s="29">
        <v>5844</v>
      </c>
      <c r="C14" s="29">
        <v>4053</v>
      </c>
      <c r="D14" s="29">
        <v>3042</v>
      </c>
      <c r="E14" s="29">
        <v>2277</v>
      </c>
      <c r="F14" s="29">
        <v>1995</v>
      </c>
      <c r="G14" s="29">
        <v>1782</v>
      </c>
      <c r="H14" s="29">
        <v>2148</v>
      </c>
      <c r="I14" s="29">
        <v>165204</v>
      </c>
      <c r="K14" s="31" t="s">
        <v>66</v>
      </c>
      <c r="L14" s="1">
        <f>C34</f>
        <v>29034</v>
      </c>
      <c r="M14" s="1">
        <f aca="true" t="shared" si="6" ref="M14:R14">D34</f>
        <v>23799</v>
      </c>
      <c r="N14" s="1">
        <f t="shared" si="6"/>
        <v>18222</v>
      </c>
      <c r="O14" s="1">
        <f t="shared" si="6"/>
        <v>14703</v>
      </c>
      <c r="P14" s="1">
        <f t="shared" si="6"/>
        <v>9774</v>
      </c>
      <c r="Q14" s="1">
        <f t="shared" si="6"/>
        <v>7860</v>
      </c>
      <c r="R14" s="1">
        <f t="shared" si="6"/>
        <v>653547</v>
      </c>
    </row>
    <row r="15" spans="1:18" ht="12.75">
      <c r="A15" s="18" t="s">
        <v>35</v>
      </c>
      <c r="B15" s="29">
        <v>11304</v>
      </c>
      <c r="C15" s="29">
        <v>7821</v>
      </c>
      <c r="D15" s="29">
        <v>5973</v>
      </c>
      <c r="E15" s="29">
        <v>4224</v>
      </c>
      <c r="F15" s="29">
        <v>3603</v>
      </c>
      <c r="G15" s="29">
        <v>2802</v>
      </c>
      <c r="H15" s="29">
        <v>3009</v>
      </c>
      <c r="I15" s="29">
        <v>318789</v>
      </c>
      <c r="K15" s="31" t="s">
        <v>67</v>
      </c>
      <c r="L15" s="1">
        <f>C38</f>
        <v>21012</v>
      </c>
      <c r="M15" s="1">
        <f aca="true" t="shared" si="7" ref="M15:R15">D38</f>
        <v>17115</v>
      </c>
      <c r="N15" s="1">
        <f t="shared" si="7"/>
        <v>14541</v>
      </c>
      <c r="O15" s="1">
        <f t="shared" si="7"/>
        <v>12321</v>
      </c>
      <c r="P15" s="1">
        <f t="shared" si="7"/>
        <v>8139</v>
      </c>
      <c r="Q15" s="1">
        <f t="shared" si="7"/>
        <v>5178</v>
      </c>
      <c r="R15" s="1">
        <f t="shared" si="7"/>
        <v>358245</v>
      </c>
    </row>
    <row r="16" spans="1:18" ht="12.75">
      <c r="A16" s="18" t="s">
        <v>37</v>
      </c>
      <c r="B16" s="29"/>
      <c r="C16" s="29"/>
      <c r="D16" s="29"/>
      <c r="E16" s="29"/>
      <c r="F16" s="29"/>
      <c r="G16" s="29"/>
      <c r="H16" s="29"/>
      <c r="I16" s="29"/>
      <c r="K16" s="31" t="s">
        <v>68</v>
      </c>
      <c r="L16" s="1">
        <f>C42</f>
        <v>15381</v>
      </c>
      <c r="M16" s="1">
        <f aca="true" t="shared" si="8" ref="M16:R16">D42</f>
        <v>12132</v>
      </c>
      <c r="N16" s="1">
        <f t="shared" si="8"/>
        <v>9837</v>
      </c>
      <c r="O16" s="1">
        <f t="shared" si="8"/>
        <v>10020</v>
      </c>
      <c r="P16" s="1">
        <f t="shared" si="8"/>
        <v>6267</v>
      </c>
      <c r="Q16" s="1">
        <f t="shared" si="8"/>
        <v>3780</v>
      </c>
      <c r="R16" s="1">
        <f t="shared" si="8"/>
        <v>216864</v>
      </c>
    </row>
    <row r="17" spans="1:18" ht="12.75">
      <c r="A17" s="18" t="s">
        <v>33</v>
      </c>
      <c r="B17" s="29">
        <v>8673</v>
      </c>
      <c r="C17" s="29">
        <v>6195</v>
      </c>
      <c r="D17" s="29">
        <v>4890</v>
      </c>
      <c r="E17" s="29">
        <v>3411</v>
      </c>
      <c r="F17" s="29">
        <v>2586</v>
      </c>
      <c r="G17" s="29">
        <v>1566</v>
      </c>
      <c r="H17" s="29">
        <v>1206</v>
      </c>
      <c r="I17" s="29">
        <v>201963</v>
      </c>
      <c r="K17" s="31" t="s">
        <v>69</v>
      </c>
      <c r="L17" s="1">
        <f>C46</f>
        <v>10959</v>
      </c>
      <c r="M17" s="1">
        <f aca="true" t="shared" si="9" ref="M17:R17">D46</f>
        <v>8064</v>
      </c>
      <c r="N17" s="1">
        <f t="shared" si="9"/>
        <v>6582</v>
      </c>
      <c r="O17" s="1">
        <f t="shared" si="9"/>
        <v>6003</v>
      </c>
      <c r="P17" s="1">
        <f t="shared" si="9"/>
        <v>5157</v>
      </c>
      <c r="Q17" s="1">
        <f t="shared" si="9"/>
        <v>3243</v>
      </c>
      <c r="R17" s="1">
        <f t="shared" si="9"/>
        <v>115560</v>
      </c>
    </row>
    <row r="18" spans="1:18" ht="12.75">
      <c r="A18" s="18" t="s">
        <v>34</v>
      </c>
      <c r="B18" s="29">
        <v>8676</v>
      </c>
      <c r="C18" s="29">
        <v>6426</v>
      </c>
      <c r="D18" s="29">
        <v>5001</v>
      </c>
      <c r="E18" s="29">
        <v>3591</v>
      </c>
      <c r="F18" s="29">
        <v>2961</v>
      </c>
      <c r="G18" s="29">
        <v>2565</v>
      </c>
      <c r="H18" s="29">
        <v>3000</v>
      </c>
      <c r="I18" s="29">
        <v>208800</v>
      </c>
      <c r="K18" s="31" t="s">
        <v>70</v>
      </c>
      <c r="L18" s="1">
        <f>C50</f>
        <v>11175</v>
      </c>
      <c r="M18" s="1">
        <f aca="true" t="shared" si="10" ref="M18:R18">D50</f>
        <v>7728</v>
      </c>
      <c r="N18" s="1">
        <f t="shared" si="10"/>
        <v>5499</v>
      </c>
      <c r="O18" s="1">
        <f t="shared" si="10"/>
        <v>4710</v>
      </c>
      <c r="P18" s="1">
        <f t="shared" si="10"/>
        <v>3582</v>
      </c>
      <c r="Q18" s="1">
        <f t="shared" si="10"/>
        <v>2634</v>
      </c>
      <c r="R18" s="1">
        <f t="shared" si="10"/>
        <v>80631</v>
      </c>
    </row>
    <row r="19" spans="1:18" ht="12.75">
      <c r="A19" s="18" t="s">
        <v>35</v>
      </c>
      <c r="B19" s="29">
        <v>17349</v>
      </c>
      <c r="C19" s="29">
        <v>12621</v>
      </c>
      <c r="D19" s="29">
        <v>9891</v>
      </c>
      <c r="E19" s="29">
        <v>7002</v>
      </c>
      <c r="F19" s="29">
        <v>5544</v>
      </c>
      <c r="G19" s="29">
        <v>4131</v>
      </c>
      <c r="H19" s="29">
        <v>4206</v>
      </c>
      <c r="I19" s="29">
        <v>410763</v>
      </c>
      <c r="K19" s="31" t="s">
        <v>71</v>
      </c>
      <c r="L19" s="1">
        <f>C54</f>
        <v>25875</v>
      </c>
      <c r="M19" s="1">
        <f aca="true" t="shared" si="11" ref="M19:R19">D54</f>
        <v>27249</v>
      </c>
      <c r="N19" s="1">
        <f t="shared" si="11"/>
        <v>24501</v>
      </c>
      <c r="O19" s="1">
        <f t="shared" si="11"/>
        <v>22167</v>
      </c>
      <c r="P19" s="1">
        <f t="shared" si="11"/>
        <v>15636</v>
      </c>
      <c r="Q19" s="1">
        <f t="shared" si="11"/>
        <v>10467</v>
      </c>
      <c r="R19" s="1">
        <f t="shared" si="11"/>
        <v>169059</v>
      </c>
    </row>
    <row r="20" spans="1:18" ht="12.75">
      <c r="A20" s="18" t="s">
        <v>38</v>
      </c>
      <c r="B20" s="29"/>
      <c r="C20" s="29"/>
      <c r="D20" s="29"/>
      <c r="E20" s="29"/>
      <c r="F20" s="29"/>
      <c r="G20" s="29"/>
      <c r="H20" s="29"/>
      <c r="I20" s="29"/>
      <c r="K20" s="31" t="s">
        <v>78</v>
      </c>
      <c r="L20" s="1">
        <f>SUM(L13:L19)</f>
        <v>170289</v>
      </c>
      <c r="M20" s="1">
        <f aca="true" t="shared" si="12" ref="M20:R20">SUM(M13:M19)</f>
        <v>140430</v>
      </c>
      <c r="N20" s="1">
        <f t="shared" si="12"/>
        <v>110271</v>
      </c>
      <c r="O20" s="1">
        <f t="shared" si="12"/>
        <v>94968</v>
      </c>
      <c r="P20" s="1">
        <f t="shared" si="12"/>
        <v>67263</v>
      </c>
      <c r="Q20" s="1">
        <f t="shared" si="12"/>
        <v>52362</v>
      </c>
      <c r="R20" s="1">
        <f t="shared" si="12"/>
        <v>3763773</v>
      </c>
    </row>
    <row r="21" spans="1:11" ht="12.75">
      <c r="A21" s="18" t="s">
        <v>33</v>
      </c>
      <c r="B21" s="29">
        <v>7290</v>
      </c>
      <c r="C21" s="29">
        <v>5274</v>
      </c>
      <c r="D21" s="29">
        <v>4368</v>
      </c>
      <c r="E21" s="29">
        <v>3177</v>
      </c>
      <c r="F21" s="29">
        <v>2328</v>
      </c>
      <c r="G21" s="29">
        <v>1362</v>
      </c>
      <c r="H21" s="29">
        <v>933</v>
      </c>
      <c r="I21" s="29">
        <v>145761</v>
      </c>
      <c r="K21" s="31"/>
    </row>
    <row r="22" spans="1:18" ht="12.75">
      <c r="A22" s="18" t="s">
        <v>34</v>
      </c>
      <c r="B22" s="29">
        <v>7293</v>
      </c>
      <c r="C22" s="29">
        <v>5544</v>
      </c>
      <c r="D22" s="29">
        <v>4560</v>
      </c>
      <c r="E22" s="29">
        <v>3279</v>
      </c>
      <c r="F22" s="29">
        <v>2733</v>
      </c>
      <c r="G22" s="29">
        <v>2211</v>
      </c>
      <c r="H22" s="29">
        <v>2490</v>
      </c>
      <c r="I22" s="29">
        <v>153810</v>
      </c>
      <c r="K22" s="31" t="s">
        <v>79</v>
      </c>
      <c r="L22" s="1">
        <f>B62</f>
        <v>12117</v>
      </c>
      <c r="M22" s="1">
        <f aca="true" t="shared" si="13" ref="M22:R22">C62</f>
        <v>9327</v>
      </c>
      <c r="N22" s="1">
        <f t="shared" si="13"/>
        <v>8121</v>
      </c>
      <c r="O22" s="1">
        <f t="shared" si="13"/>
        <v>6660</v>
      </c>
      <c r="P22" s="1">
        <f t="shared" si="13"/>
        <v>6240</v>
      </c>
      <c r="Q22" s="1">
        <f t="shared" si="13"/>
        <v>4977</v>
      </c>
      <c r="R22" s="1">
        <f t="shared" si="13"/>
        <v>4302</v>
      </c>
    </row>
    <row r="23" spans="1:11" ht="12.75">
      <c r="A23" s="18" t="s">
        <v>35</v>
      </c>
      <c r="B23" s="29">
        <v>14580</v>
      </c>
      <c r="C23" s="29">
        <v>10818</v>
      </c>
      <c r="D23" s="29">
        <v>8925</v>
      </c>
      <c r="E23" s="29">
        <v>6459</v>
      </c>
      <c r="F23" s="29">
        <v>5061</v>
      </c>
      <c r="G23" s="29">
        <v>3573</v>
      </c>
      <c r="H23" s="29">
        <v>3420</v>
      </c>
      <c r="I23" s="29">
        <v>299571</v>
      </c>
      <c r="K23" s="31"/>
    </row>
    <row r="24" spans="1:18" ht="12.75">
      <c r="A24" s="18" t="s">
        <v>39</v>
      </c>
      <c r="B24" s="29"/>
      <c r="C24" s="29"/>
      <c r="D24" s="29"/>
      <c r="E24" s="29"/>
      <c r="F24" s="29"/>
      <c r="G24" s="29"/>
      <c r="H24" s="29"/>
      <c r="I24" s="29"/>
      <c r="K24" s="31" t="s">
        <v>80</v>
      </c>
      <c r="L24" s="1">
        <f>B66</f>
        <v>233574</v>
      </c>
      <c r="M24" s="1">
        <f aca="true" t="shared" si="14" ref="M24:R24">C66</f>
        <v>179616</v>
      </c>
      <c r="N24" s="1">
        <f t="shared" si="14"/>
        <v>148548</v>
      </c>
      <c r="O24" s="1">
        <f t="shared" si="14"/>
        <v>116937</v>
      </c>
      <c r="P24" s="1">
        <f t="shared" si="14"/>
        <v>101214</v>
      </c>
      <c r="Q24" s="1">
        <f t="shared" si="14"/>
        <v>72237</v>
      </c>
      <c r="R24" s="1">
        <f t="shared" si="14"/>
        <v>56667</v>
      </c>
    </row>
    <row r="25" spans="1:11" ht="12.75">
      <c r="A25" s="18" t="s">
        <v>33</v>
      </c>
      <c r="B25" s="29">
        <v>5322</v>
      </c>
      <c r="C25" s="29">
        <v>3999</v>
      </c>
      <c r="D25" s="29">
        <v>3210</v>
      </c>
      <c r="E25" s="29">
        <v>2394</v>
      </c>
      <c r="F25" s="29">
        <v>1767</v>
      </c>
      <c r="G25" s="29">
        <v>1059</v>
      </c>
      <c r="H25" s="29">
        <v>645</v>
      </c>
      <c r="I25" s="29">
        <v>100398</v>
      </c>
      <c r="K25" s="31"/>
    </row>
    <row r="26" spans="1:11" ht="12.75">
      <c r="A26" s="18" t="s">
        <v>34</v>
      </c>
      <c r="B26" s="29">
        <v>5544</v>
      </c>
      <c r="C26" s="29">
        <v>4095</v>
      </c>
      <c r="D26" s="29">
        <v>3408</v>
      </c>
      <c r="E26" s="29">
        <v>2517</v>
      </c>
      <c r="F26" s="29">
        <v>2136</v>
      </c>
      <c r="G26" s="29">
        <v>1698</v>
      </c>
      <c r="H26" s="29">
        <v>1866</v>
      </c>
      <c r="I26" s="29">
        <v>107775</v>
      </c>
      <c r="K26" s="31"/>
    </row>
    <row r="27" spans="1:11" ht="12.75">
      <c r="A27" s="18" t="s">
        <v>35</v>
      </c>
      <c r="B27" s="29">
        <v>10866</v>
      </c>
      <c r="C27" s="29">
        <v>8094</v>
      </c>
      <c r="D27" s="29">
        <v>6621</v>
      </c>
      <c r="E27" s="29">
        <v>4908</v>
      </c>
      <c r="F27" s="29">
        <v>3903</v>
      </c>
      <c r="G27" s="29">
        <v>2757</v>
      </c>
      <c r="H27" s="29">
        <v>2508</v>
      </c>
      <c r="I27" s="29">
        <v>208176</v>
      </c>
      <c r="K27" s="31"/>
    </row>
    <row r="28" spans="1:9" ht="12.75">
      <c r="A28" s="18"/>
      <c r="B28" s="29"/>
      <c r="C28" s="29"/>
      <c r="D28" s="29"/>
      <c r="E28" s="29"/>
      <c r="F28" s="29"/>
      <c r="G28" s="29"/>
      <c r="H28" s="29"/>
      <c r="I28" s="29"/>
    </row>
    <row r="29" spans="1:18" s="33" customFormat="1" ht="12.75">
      <c r="A29" s="19" t="s">
        <v>40</v>
      </c>
      <c r="B29" s="32">
        <f aca="true" t="shared" si="15" ref="B29:I29">B11+B15+B19+B23+B27</f>
        <v>79785</v>
      </c>
      <c r="C29" s="32">
        <f t="shared" si="15"/>
        <v>56853</v>
      </c>
      <c r="D29" s="32">
        <f t="shared" si="15"/>
        <v>44343</v>
      </c>
      <c r="E29" s="32">
        <f t="shared" si="15"/>
        <v>31089</v>
      </c>
      <c r="F29" s="32">
        <f t="shared" si="15"/>
        <v>25044</v>
      </c>
      <c r="G29" s="32">
        <f t="shared" si="15"/>
        <v>18708</v>
      </c>
      <c r="H29" s="32">
        <f>H11+H15+H19+H23+H27</f>
        <v>19200</v>
      </c>
      <c r="I29" s="32">
        <f t="shared" si="15"/>
        <v>2169867</v>
      </c>
      <c r="K29"/>
      <c r="L29"/>
      <c r="M29"/>
      <c r="N29"/>
      <c r="O29"/>
      <c r="P29"/>
      <c r="Q29"/>
      <c r="R29"/>
    </row>
    <row r="30" spans="1:9" ht="12.75">
      <c r="A30" s="18"/>
      <c r="B30" s="29"/>
      <c r="C30" s="29"/>
      <c r="D30" s="29"/>
      <c r="E30" s="29"/>
      <c r="F30" s="29"/>
      <c r="G30" s="29"/>
      <c r="H30" s="29"/>
      <c r="I30" s="29"/>
    </row>
    <row r="31" spans="1:9" ht="12.75">
      <c r="A31" s="18" t="s">
        <v>41</v>
      </c>
      <c r="B31" s="29"/>
      <c r="C31" s="29"/>
      <c r="D31" s="29"/>
      <c r="E31" s="29"/>
      <c r="F31" s="29"/>
      <c r="G31" s="29"/>
      <c r="H31" s="29"/>
      <c r="I31" s="29"/>
    </row>
    <row r="32" spans="1:9" ht="12.75">
      <c r="A32" s="18" t="s">
        <v>33</v>
      </c>
      <c r="B32" s="29">
        <v>19560</v>
      </c>
      <c r="C32" s="29">
        <v>14277</v>
      </c>
      <c r="D32" s="29">
        <v>11592</v>
      </c>
      <c r="E32" s="29">
        <v>8787</v>
      </c>
      <c r="F32" s="29">
        <v>6585</v>
      </c>
      <c r="G32" s="29">
        <v>3852</v>
      </c>
      <c r="H32" s="29">
        <v>2190</v>
      </c>
      <c r="I32" s="29">
        <v>318756</v>
      </c>
    </row>
    <row r="33" spans="1:9" ht="12.75">
      <c r="A33" s="18" t="s">
        <v>34</v>
      </c>
      <c r="B33" s="29">
        <v>19692</v>
      </c>
      <c r="C33" s="29">
        <v>14757</v>
      </c>
      <c r="D33" s="29">
        <v>12207</v>
      </c>
      <c r="E33" s="29">
        <v>9432</v>
      </c>
      <c r="F33" s="29">
        <v>8118</v>
      </c>
      <c r="G33" s="29">
        <v>5916</v>
      </c>
      <c r="H33" s="29">
        <v>5667</v>
      </c>
      <c r="I33" s="29">
        <v>334791</v>
      </c>
    </row>
    <row r="34" spans="1:9" s="33" customFormat="1" ht="12.75">
      <c r="A34" s="20" t="s">
        <v>35</v>
      </c>
      <c r="B34" s="32">
        <v>39252</v>
      </c>
      <c r="C34" s="32">
        <v>29034</v>
      </c>
      <c r="D34" s="32">
        <v>23799</v>
      </c>
      <c r="E34" s="32">
        <v>18222</v>
      </c>
      <c r="F34" s="32">
        <v>14703</v>
      </c>
      <c r="G34" s="32">
        <v>9774</v>
      </c>
      <c r="H34" s="32">
        <v>7860</v>
      </c>
      <c r="I34" s="32">
        <v>653547</v>
      </c>
    </row>
    <row r="35" spans="1:9" ht="12.75">
      <c r="A35" s="18" t="s">
        <v>42</v>
      </c>
      <c r="B35" s="29"/>
      <c r="C35" s="29"/>
      <c r="D35" s="29"/>
      <c r="E35" s="29"/>
      <c r="F35" s="29"/>
      <c r="G35" s="29"/>
      <c r="H35" s="29"/>
      <c r="I35" s="29"/>
    </row>
    <row r="36" spans="1:9" ht="12.75">
      <c r="A36" s="18" t="s">
        <v>33</v>
      </c>
      <c r="B36" s="29">
        <v>14304</v>
      </c>
      <c r="C36" s="29">
        <v>10410</v>
      </c>
      <c r="D36" s="29">
        <v>8109</v>
      </c>
      <c r="E36" s="29">
        <v>6864</v>
      </c>
      <c r="F36" s="29">
        <v>5583</v>
      </c>
      <c r="G36" s="29">
        <v>3288</v>
      </c>
      <c r="H36" s="29">
        <v>1692</v>
      </c>
      <c r="I36" s="29">
        <v>174669</v>
      </c>
    </row>
    <row r="37" spans="1:9" ht="12.75">
      <c r="A37" s="18" t="s">
        <v>34</v>
      </c>
      <c r="B37" s="29">
        <v>14067</v>
      </c>
      <c r="C37" s="29">
        <v>10605</v>
      </c>
      <c r="D37" s="29">
        <v>9006</v>
      </c>
      <c r="E37" s="29">
        <v>7677</v>
      </c>
      <c r="F37" s="29">
        <v>6738</v>
      </c>
      <c r="G37" s="29">
        <v>4851</v>
      </c>
      <c r="H37" s="29">
        <v>3486</v>
      </c>
      <c r="I37" s="29">
        <v>183579</v>
      </c>
    </row>
    <row r="38" spans="1:18" s="33" customFormat="1" ht="12.75">
      <c r="A38" s="20" t="s">
        <v>35</v>
      </c>
      <c r="B38" s="32">
        <v>28368</v>
      </c>
      <c r="C38" s="32">
        <v>21012</v>
      </c>
      <c r="D38" s="32">
        <v>17115</v>
      </c>
      <c r="E38" s="32">
        <v>14541</v>
      </c>
      <c r="F38" s="32">
        <v>12321</v>
      </c>
      <c r="G38" s="32">
        <v>8139</v>
      </c>
      <c r="H38" s="32">
        <v>5178</v>
      </c>
      <c r="I38" s="32">
        <v>358245</v>
      </c>
      <c r="K38"/>
      <c r="L38"/>
      <c r="M38"/>
      <c r="N38"/>
      <c r="O38"/>
      <c r="P38"/>
      <c r="Q38"/>
      <c r="R38"/>
    </row>
    <row r="39" spans="1:18" ht="12.75">
      <c r="A39" s="18" t="s">
        <v>43</v>
      </c>
      <c r="B39" s="29"/>
      <c r="C39" s="29"/>
      <c r="D39" s="29"/>
      <c r="E39" s="29"/>
      <c r="F39" s="29"/>
      <c r="G39" s="29"/>
      <c r="H39" s="29"/>
      <c r="I39" s="29"/>
      <c r="K39" s="33"/>
      <c r="L39" s="33"/>
      <c r="M39" s="33"/>
      <c r="N39" s="33"/>
      <c r="O39" s="33"/>
      <c r="P39" s="33"/>
      <c r="Q39" s="33"/>
      <c r="R39" s="33"/>
    </row>
    <row r="40" spans="1:9" ht="12.75">
      <c r="A40" s="18" t="s">
        <v>33</v>
      </c>
      <c r="B40" s="29">
        <v>11256</v>
      </c>
      <c r="C40" s="29">
        <v>7779</v>
      </c>
      <c r="D40" s="29">
        <v>5766</v>
      </c>
      <c r="E40" s="29">
        <v>4425</v>
      </c>
      <c r="F40" s="29">
        <v>4659</v>
      </c>
      <c r="G40" s="29">
        <v>2538</v>
      </c>
      <c r="H40" s="29">
        <v>1230</v>
      </c>
      <c r="I40" s="29">
        <v>104718</v>
      </c>
    </row>
    <row r="41" spans="1:9" ht="12.75">
      <c r="A41" s="18" t="s">
        <v>34</v>
      </c>
      <c r="B41" s="29">
        <v>10764</v>
      </c>
      <c r="C41" s="29">
        <v>7599</v>
      </c>
      <c r="D41" s="29">
        <v>6366</v>
      </c>
      <c r="E41" s="29">
        <v>5412</v>
      </c>
      <c r="F41" s="29">
        <v>5361</v>
      </c>
      <c r="G41" s="29">
        <v>3729</v>
      </c>
      <c r="H41" s="29">
        <v>2553</v>
      </c>
      <c r="I41" s="29">
        <v>112146</v>
      </c>
    </row>
    <row r="42" spans="1:18" s="33" customFormat="1" ht="12.75">
      <c r="A42" s="20" t="s">
        <v>35</v>
      </c>
      <c r="B42" s="32">
        <v>22020</v>
      </c>
      <c r="C42" s="32">
        <v>15381</v>
      </c>
      <c r="D42" s="32">
        <v>12132</v>
      </c>
      <c r="E42" s="32">
        <v>9837</v>
      </c>
      <c r="F42" s="32">
        <v>10020</v>
      </c>
      <c r="G42" s="32">
        <v>6267</v>
      </c>
      <c r="H42" s="32">
        <v>3780</v>
      </c>
      <c r="I42" s="32">
        <v>216864</v>
      </c>
      <c r="K42"/>
      <c r="L42"/>
      <c r="M42"/>
      <c r="N42"/>
      <c r="O42"/>
      <c r="P42"/>
      <c r="Q42"/>
      <c r="R42"/>
    </row>
    <row r="43" spans="1:18" ht="12.75">
      <c r="A43" s="18" t="s">
        <v>44</v>
      </c>
      <c r="B43" s="29"/>
      <c r="C43" s="29"/>
      <c r="D43" s="29"/>
      <c r="E43" s="29"/>
      <c r="F43" s="29"/>
      <c r="G43" s="29"/>
      <c r="H43" s="29"/>
      <c r="I43" s="29"/>
      <c r="K43" s="33"/>
      <c r="L43" s="33"/>
      <c r="M43" s="33"/>
      <c r="N43" s="33"/>
      <c r="O43" s="33"/>
      <c r="P43" s="33"/>
      <c r="Q43" s="33"/>
      <c r="R43" s="33"/>
    </row>
    <row r="44" spans="1:9" ht="12.75">
      <c r="A44" s="18" t="s">
        <v>33</v>
      </c>
      <c r="B44" s="29">
        <v>8112</v>
      </c>
      <c r="C44" s="29">
        <v>5700</v>
      </c>
      <c r="D44" s="29">
        <v>4038</v>
      </c>
      <c r="E44" s="29">
        <v>3054</v>
      </c>
      <c r="F44" s="29">
        <v>2622</v>
      </c>
      <c r="G44" s="29">
        <v>2109</v>
      </c>
      <c r="H44" s="29">
        <v>1068</v>
      </c>
      <c r="I44" s="29">
        <v>55701</v>
      </c>
    </row>
    <row r="45" spans="1:9" ht="12.75">
      <c r="A45" s="18" t="s">
        <v>34</v>
      </c>
      <c r="B45" s="29">
        <v>7839</v>
      </c>
      <c r="C45" s="29">
        <v>5262</v>
      </c>
      <c r="D45" s="29">
        <v>4026</v>
      </c>
      <c r="E45" s="29">
        <v>3528</v>
      </c>
      <c r="F45" s="29">
        <v>3384</v>
      </c>
      <c r="G45" s="29">
        <v>3048</v>
      </c>
      <c r="H45" s="29">
        <v>2175</v>
      </c>
      <c r="I45" s="29">
        <v>59859</v>
      </c>
    </row>
    <row r="46" spans="1:18" s="33" customFormat="1" ht="12.75">
      <c r="A46" s="20" t="s">
        <v>35</v>
      </c>
      <c r="B46" s="32">
        <v>15951</v>
      </c>
      <c r="C46" s="32">
        <v>10959</v>
      </c>
      <c r="D46" s="32">
        <v>8064</v>
      </c>
      <c r="E46" s="32">
        <v>6582</v>
      </c>
      <c r="F46" s="32">
        <v>6003</v>
      </c>
      <c r="G46" s="32">
        <v>5157</v>
      </c>
      <c r="H46" s="32">
        <v>3243</v>
      </c>
      <c r="I46" s="32">
        <v>115560</v>
      </c>
      <c r="K46"/>
      <c r="L46"/>
      <c r="M46"/>
      <c r="N46"/>
      <c r="O46"/>
      <c r="P46"/>
      <c r="Q46"/>
      <c r="R46"/>
    </row>
    <row r="47" spans="1:18" ht="12.75">
      <c r="A47" s="18" t="s">
        <v>45</v>
      </c>
      <c r="B47" s="29"/>
      <c r="C47" s="29"/>
      <c r="D47" s="29"/>
      <c r="E47" s="29"/>
      <c r="F47" s="29"/>
      <c r="G47" s="29"/>
      <c r="H47" s="29"/>
      <c r="I47" s="29"/>
      <c r="K47" s="33"/>
      <c r="L47" s="33"/>
      <c r="M47" s="33"/>
      <c r="N47" s="33"/>
      <c r="O47" s="33"/>
      <c r="P47" s="33"/>
      <c r="Q47" s="33"/>
      <c r="R47" s="33"/>
    </row>
    <row r="48" spans="1:9" ht="12.75">
      <c r="A48" s="18" t="s">
        <v>33</v>
      </c>
      <c r="B48" s="29">
        <v>7611</v>
      </c>
      <c r="C48" s="29">
        <v>5667</v>
      </c>
      <c r="D48" s="29">
        <v>4035</v>
      </c>
      <c r="E48" s="29">
        <v>2745</v>
      </c>
      <c r="F48" s="29">
        <v>2163</v>
      </c>
      <c r="G48" s="29">
        <v>1380</v>
      </c>
      <c r="H48" s="29">
        <v>963</v>
      </c>
      <c r="I48" s="29">
        <v>38070</v>
      </c>
    </row>
    <row r="49" spans="1:9" ht="12.75">
      <c r="A49" s="18" t="s">
        <v>34</v>
      </c>
      <c r="B49" s="29">
        <v>8055</v>
      </c>
      <c r="C49" s="29">
        <v>5508</v>
      </c>
      <c r="D49" s="29">
        <v>3693</v>
      </c>
      <c r="E49" s="29">
        <v>2757</v>
      </c>
      <c r="F49" s="29">
        <v>2547</v>
      </c>
      <c r="G49" s="29">
        <v>2199</v>
      </c>
      <c r="H49" s="29">
        <v>1671</v>
      </c>
      <c r="I49" s="29">
        <v>42561</v>
      </c>
    </row>
    <row r="50" spans="1:18" s="33" customFormat="1" ht="12.75">
      <c r="A50" s="20" t="s">
        <v>35</v>
      </c>
      <c r="B50" s="32">
        <v>15666</v>
      </c>
      <c r="C50" s="32">
        <v>11175</v>
      </c>
      <c r="D50" s="32">
        <v>7728</v>
      </c>
      <c r="E50" s="32">
        <v>5499</v>
      </c>
      <c r="F50" s="32">
        <v>4710</v>
      </c>
      <c r="G50" s="32">
        <v>3582</v>
      </c>
      <c r="H50" s="32">
        <v>2634</v>
      </c>
      <c r="I50" s="32">
        <v>80631</v>
      </c>
      <c r="K50"/>
      <c r="L50"/>
      <c r="M50"/>
      <c r="N50"/>
      <c r="O50"/>
      <c r="P50"/>
      <c r="Q50"/>
      <c r="R50"/>
    </row>
    <row r="51" spans="1:18" ht="12.75">
      <c r="A51" s="21" t="s">
        <v>27</v>
      </c>
      <c r="B51" s="29"/>
      <c r="C51" s="29"/>
      <c r="D51" s="29"/>
      <c r="E51" s="29"/>
      <c r="F51" s="29"/>
      <c r="G51" s="29"/>
      <c r="H51" s="29"/>
      <c r="I51" s="29"/>
      <c r="K51" s="33"/>
      <c r="L51" s="33"/>
      <c r="M51" s="33"/>
      <c r="N51" s="33"/>
      <c r="O51" s="33"/>
      <c r="P51" s="33"/>
      <c r="Q51" s="33"/>
      <c r="R51" s="33"/>
    </row>
    <row r="52" spans="1:9" ht="12.75">
      <c r="A52" s="18" t="s">
        <v>33</v>
      </c>
      <c r="B52" s="29">
        <v>8928</v>
      </c>
      <c r="C52" s="29">
        <v>12000</v>
      </c>
      <c r="D52" s="29">
        <v>12930</v>
      </c>
      <c r="E52" s="29">
        <v>11814</v>
      </c>
      <c r="F52" s="29">
        <v>10602</v>
      </c>
      <c r="G52" s="29">
        <v>6951</v>
      </c>
      <c r="H52" s="29">
        <v>3765</v>
      </c>
      <c r="I52" s="29">
        <v>79980</v>
      </c>
    </row>
    <row r="53" spans="1:9" ht="12.75">
      <c r="A53" s="18" t="s">
        <v>34</v>
      </c>
      <c r="B53" s="29">
        <v>11481</v>
      </c>
      <c r="C53" s="29">
        <v>13875</v>
      </c>
      <c r="D53" s="29">
        <v>14319</v>
      </c>
      <c r="E53" s="29">
        <v>12687</v>
      </c>
      <c r="F53" s="29">
        <v>11565</v>
      </c>
      <c r="G53" s="29">
        <v>8685</v>
      </c>
      <c r="H53" s="29">
        <v>6699</v>
      </c>
      <c r="I53" s="29">
        <v>89079</v>
      </c>
    </row>
    <row r="54" spans="1:18" s="33" customFormat="1" ht="12.75">
      <c r="A54" s="20" t="s">
        <v>35</v>
      </c>
      <c r="B54" s="32">
        <v>20406</v>
      </c>
      <c r="C54" s="32">
        <v>25875</v>
      </c>
      <c r="D54" s="32">
        <v>27249</v>
      </c>
      <c r="E54" s="32">
        <v>24501</v>
      </c>
      <c r="F54" s="32">
        <v>22167</v>
      </c>
      <c r="G54" s="32">
        <v>15636</v>
      </c>
      <c r="H54" s="32">
        <v>10467</v>
      </c>
      <c r="I54" s="32">
        <v>169059</v>
      </c>
      <c r="K54"/>
      <c r="L54"/>
      <c r="M54"/>
      <c r="N54"/>
      <c r="O54"/>
      <c r="P54"/>
      <c r="Q54"/>
      <c r="R54"/>
    </row>
    <row r="55" spans="1:18" ht="12.75">
      <c r="A55" s="18" t="s">
        <v>46</v>
      </c>
      <c r="B55" s="29"/>
      <c r="C55" s="29"/>
      <c r="D55" s="29"/>
      <c r="E55" s="29"/>
      <c r="F55" s="29"/>
      <c r="G55" s="29"/>
      <c r="H55" s="29"/>
      <c r="I55" s="29"/>
      <c r="K55" s="33"/>
      <c r="L55" s="33"/>
      <c r="M55" s="33"/>
      <c r="N55" s="33"/>
      <c r="O55" s="33"/>
      <c r="P55" s="33"/>
      <c r="Q55" s="33"/>
      <c r="R55" s="33"/>
    </row>
    <row r="56" spans="1:9" ht="12.75">
      <c r="A56" s="18" t="s">
        <v>33</v>
      </c>
      <c r="B56" s="29">
        <v>109146</v>
      </c>
      <c r="C56" s="29">
        <v>83760</v>
      </c>
      <c r="D56" s="29">
        <v>68271</v>
      </c>
      <c r="E56" s="29">
        <v>52812</v>
      </c>
      <c r="F56" s="29">
        <v>43665</v>
      </c>
      <c r="G56" s="29">
        <v>27249</v>
      </c>
      <c r="H56" s="29">
        <v>16287</v>
      </c>
      <c r="I56" s="29">
        <v>1833060</v>
      </c>
    </row>
    <row r="57" spans="1:9" ht="12.75">
      <c r="A57" s="18" t="s">
        <v>34</v>
      </c>
      <c r="B57" s="29">
        <v>112305</v>
      </c>
      <c r="C57" s="29">
        <v>86529</v>
      </c>
      <c r="D57" s="29">
        <v>72153</v>
      </c>
      <c r="E57" s="29">
        <v>57462</v>
      </c>
      <c r="F57" s="29">
        <v>51306</v>
      </c>
      <c r="G57" s="29">
        <v>40017</v>
      </c>
      <c r="H57" s="29">
        <v>36081</v>
      </c>
      <c r="I57" s="29">
        <v>1930710</v>
      </c>
    </row>
    <row r="58" spans="1:18" s="33" customFormat="1" ht="12.75">
      <c r="A58" s="20" t="s">
        <v>35</v>
      </c>
      <c r="B58" s="32">
        <v>221451</v>
      </c>
      <c r="C58" s="32">
        <v>170289</v>
      </c>
      <c r="D58" s="32">
        <v>140424</v>
      </c>
      <c r="E58" s="32">
        <v>110277</v>
      </c>
      <c r="F58" s="32">
        <v>94974</v>
      </c>
      <c r="G58" s="32">
        <v>67263</v>
      </c>
      <c r="H58" s="32">
        <v>52365</v>
      </c>
      <c r="I58" s="32">
        <v>3763770</v>
      </c>
      <c r="K58"/>
      <c r="L58"/>
      <c r="M58"/>
      <c r="N58"/>
      <c r="O58"/>
      <c r="P58"/>
      <c r="Q58"/>
      <c r="R58"/>
    </row>
    <row r="59" spans="1:18" ht="22.5">
      <c r="A59" s="21" t="s">
        <v>47</v>
      </c>
      <c r="B59" s="29"/>
      <c r="C59" s="29"/>
      <c r="D59" s="29"/>
      <c r="E59" s="29"/>
      <c r="F59" s="29"/>
      <c r="G59" s="29"/>
      <c r="H59" s="29"/>
      <c r="I59" s="29"/>
      <c r="K59" s="33"/>
      <c r="L59" s="33"/>
      <c r="M59" s="33"/>
      <c r="N59" s="33"/>
      <c r="O59" s="33"/>
      <c r="P59" s="33"/>
      <c r="Q59" s="33"/>
      <c r="R59" s="33"/>
    </row>
    <row r="60" spans="1:9" ht="12.75">
      <c r="A60" s="18" t="s">
        <v>33</v>
      </c>
      <c r="B60" s="29">
        <v>6078</v>
      </c>
      <c r="C60" s="29">
        <v>4578</v>
      </c>
      <c r="D60" s="29">
        <v>3843</v>
      </c>
      <c r="E60" s="29">
        <v>3063</v>
      </c>
      <c r="F60" s="29">
        <v>2691</v>
      </c>
      <c r="G60" s="29">
        <v>1878</v>
      </c>
      <c r="H60" s="29">
        <v>1383</v>
      </c>
      <c r="I60" s="29">
        <v>132558</v>
      </c>
    </row>
    <row r="61" spans="1:9" ht="12.75">
      <c r="A61" s="18" t="s">
        <v>34</v>
      </c>
      <c r="B61" s="29">
        <v>6042</v>
      </c>
      <c r="C61" s="29">
        <v>4752</v>
      </c>
      <c r="D61" s="29">
        <v>4278</v>
      </c>
      <c r="E61" s="29">
        <v>3594</v>
      </c>
      <c r="F61" s="29">
        <v>3552</v>
      </c>
      <c r="G61" s="29">
        <v>3099</v>
      </c>
      <c r="H61" s="29">
        <v>2919</v>
      </c>
      <c r="I61" s="29">
        <v>131619</v>
      </c>
    </row>
    <row r="62" spans="1:9" ht="12.75">
      <c r="A62" s="18" t="s">
        <v>35</v>
      </c>
      <c r="B62" s="29">
        <v>12117</v>
      </c>
      <c r="C62" s="29">
        <v>9327</v>
      </c>
      <c r="D62" s="29">
        <v>8121</v>
      </c>
      <c r="E62" s="29">
        <v>6660</v>
      </c>
      <c r="F62" s="29">
        <v>6240</v>
      </c>
      <c r="G62" s="29">
        <v>4977</v>
      </c>
      <c r="H62" s="29">
        <v>4302</v>
      </c>
      <c r="I62" s="29">
        <v>264177</v>
      </c>
    </row>
    <row r="63" spans="1:18" ht="12.75">
      <c r="A63" s="18" t="s">
        <v>48</v>
      </c>
      <c r="B63" s="29"/>
      <c r="C63" s="29"/>
      <c r="D63" s="29"/>
      <c r="E63" s="29"/>
      <c r="F63" s="29"/>
      <c r="G63" s="29"/>
      <c r="H63" s="29"/>
      <c r="I63" s="29"/>
      <c r="K63" s="33"/>
      <c r="L63" s="33"/>
      <c r="M63" s="33"/>
      <c r="N63" s="33"/>
      <c r="O63" s="33"/>
      <c r="P63" s="33"/>
      <c r="Q63" s="33"/>
      <c r="R63" s="33"/>
    </row>
    <row r="64" spans="1:9" ht="12.75">
      <c r="A64" s="18" t="s">
        <v>33</v>
      </c>
      <c r="B64" s="29">
        <v>115224</v>
      </c>
      <c r="C64" s="29">
        <v>88335</v>
      </c>
      <c r="D64" s="29">
        <v>72114</v>
      </c>
      <c r="E64" s="29">
        <v>55878</v>
      </c>
      <c r="F64" s="29">
        <v>46359</v>
      </c>
      <c r="G64" s="29">
        <v>29124</v>
      </c>
      <c r="H64" s="29">
        <v>17670</v>
      </c>
      <c r="I64" s="29">
        <v>1965618</v>
      </c>
    </row>
    <row r="65" spans="1:9" ht="12.75">
      <c r="A65" s="18" t="s">
        <v>34</v>
      </c>
      <c r="B65" s="29">
        <v>118347</v>
      </c>
      <c r="C65" s="29">
        <v>91278</v>
      </c>
      <c r="D65" s="29">
        <v>76434</v>
      </c>
      <c r="E65" s="29">
        <v>61056</v>
      </c>
      <c r="F65" s="29">
        <v>54855</v>
      </c>
      <c r="G65" s="29">
        <v>43113</v>
      </c>
      <c r="H65" s="29">
        <v>39000</v>
      </c>
      <c r="I65" s="29">
        <v>2062329</v>
      </c>
    </row>
    <row r="66" spans="1:9" ht="12.75">
      <c r="A66" s="22" t="s">
        <v>35</v>
      </c>
      <c r="B66" s="34">
        <v>233574</v>
      </c>
      <c r="C66" s="34">
        <v>179616</v>
      </c>
      <c r="D66" s="34">
        <v>148548</v>
      </c>
      <c r="E66" s="34">
        <v>116937</v>
      </c>
      <c r="F66" s="34">
        <v>101214</v>
      </c>
      <c r="G66" s="34">
        <v>72237</v>
      </c>
      <c r="H66" s="34">
        <v>56667</v>
      </c>
      <c r="I66" s="34">
        <v>4027947</v>
      </c>
    </row>
    <row r="67" spans="1:20" ht="12.75">
      <c r="A67" s="35"/>
      <c r="B67" s="36"/>
      <c r="C67" s="36"/>
      <c r="D67" s="36"/>
      <c r="E67" s="36"/>
      <c r="F67" s="36"/>
      <c r="G67" s="36"/>
      <c r="H67" s="36"/>
      <c r="I67" s="36"/>
      <c r="J67" s="36"/>
      <c r="S67" s="36"/>
      <c r="T67" s="36"/>
    </row>
    <row r="68" spans="1:9" ht="12.75">
      <c r="A68" s="37"/>
      <c r="C68" s="38"/>
      <c r="D68" s="38"/>
      <c r="E68" s="38"/>
      <c r="F68" s="38"/>
      <c r="G68" s="39"/>
      <c r="H68" s="39"/>
      <c r="I68" s="39"/>
    </row>
    <row r="69" spans="1:6" ht="12.75">
      <c r="A69" s="40"/>
      <c r="C69" s="41"/>
      <c r="D69" s="41"/>
      <c r="E69" s="41"/>
      <c r="F69" s="41"/>
    </row>
    <row r="70" spans="1:6" ht="12.75">
      <c r="A70" s="40"/>
      <c r="C70" s="41"/>
      <c r="D70" s="41"/>
      <c r="E70" s="41"/>
      <c r="F70" s="41"/>
    </row>
    <row r="71" spans="1:18" ht="12.75">
      <c r="A71" s="43"/>
      <c r="C71" s="44"/>
      <c r="D71" s="44"/>
      <c r="E71" s="44"/>
      <c r="F71" s="44"/>
      <c r="K71" s="36"/>
      <c r="L71" s="36"/>
      <c r="M71" s="36"/>
      <c r="N71" s="36"/>
      <c r="O71" s="36"/>
      <c r="P71" s="36"/>
      <c r="Q71" s="36"/>
      <c r="R71" s="36"/>
    </row>
    <row r="72" spans="1:16" ht="12.75">
      <c r="A72" s="43"/>
      <c r="C72" s="44"/>
      <c r="D72" s="44"/>
      <c r="E72" s="44"/>
      <c r="F72" s="44"/>
      <c r="L72" s="38" t="s">
        <v>55</v>
      </c>
      <c r="M72" s="38"/>
      <c r="N72" s="38"/>
      <c r="O72" s="38"/>
      <c r="P72" s="38"/>
    </row>
    <row r="73" spans="1:16" ht="12.75">
      <c r="A73" s="43"/>
      <c r="C73" s="44"/>
      <c r="D73" s="44"/>
      <c r="E73" s="44"/>
      <c r="F73" s="44"/>
      <c r="L73" s="42" t="s">
        <v>56</v>
      </c>
      <c r="M73" s="41"/>
      <c r="N73" s="41"/>
      <c r="O73" s="41"/>
      <c r="P73" s="41"/>
    </row>
    <row r="74" spans="1:16" ht="12.75">
      <c r="A74" s="47"/>
      <c r="C74" s="44"/>
      <c r="D74" s="44"/>
      <c r="E74" s="44"/>
      <c r="F74" s="44"/>
      <c r="L74" s="42" t="s">
        <v>57</v>
      </c>
      <c r="M74" s="41"/>
      <c r="N74" s="41"/>
      <c r="O74" s="41"/>
      <c r="P74" s="41"/>
    </row>
    <row r="75" spans="1:16" ht="12.75">
      <c r="A75" s="38"/>
      <c r="C75" s="44"/>
      <c r="D75" s="44"/>
      <c r="E75" s="44"/>
      <c r="F75" s="38"/>
      <c r="L75" s="40" t="s">
        <v>58</v>
      </c>
      <c r="M75" s="44"/>
      <c r="O75" s="44"/>
      <c r="P75" s="44"/>
    </row>
    <row r="76" spans="2:16" ht="12.75">
      <c r="B76" s="38"/>
      <c r="C76" s="38"/>
      <c r="D76" s="38"/>
      <c r="E76" s="38"/>
      <c r="F76" s="38"/>
      <c r="L76" s="40"/>
      <c r="M76" s="44"/>
      <c r="O76" s="44"/>
      <c r="P76" s="44"/>
    </row>
    <row r="77" spans="2:16" ht="12.75">
      <c r="B77" s="38"/>
      <c r="C77" s="38"/>
      <c r="D77" s="38"/>
      <c r="E77" s="38"/>
      <c r="F77" s="38"/>
      <c r="L77" s="45" t="s">
        <v>59</v>
      </c>
      <c r="M77" s="46"/>
      <c r="O77" s="44"/>
      <c r="P77" s="44"/>
    </row>
    <row r="78" spans="12:16" ht="12.75">
      <c r="L78" s="46" t="s">
        <v>60</v>
      </c>
      <c r="N78" s="44"/>
      <c r="O78" s="44"/>
      <c r="P78" s="44"/>
    </row>
    <row r="79" spans="12:16" ht="12.75">
      <c r="L79" s="48" t="s">
        <v>61</v>
      </c>
      <c r="M79" s="44"/>
      <c r="N79" s="44"/>
      <c r="O79" s="44"/>
      <c r="P79" s="38"/>
    </row>
    <row r="80" spans="12:16" ht="12.75">
      <c r="L80" s="38"/>
      <c r="M80" s="38"/>
      <c r="N80" s="38"/>
      <c r="O80" s="38"/>
      <c r="P80" s="38"/>
    </row>
    <row r="81" spans="12:16" ht="12.75">
      <c r="L81" s="49" t="s">
        <v>62</v>
      </c>
      <c r="M81" s="38"/>
      <c r="N81" s="38"/>
      <c r="O81" s="38"/>
      <c r="P81" s="38"/>
    </row>
    <row r="82" ht="12.75">
      <c r="L82" s="18" t="s">
        <v>63</v>
      </c>
    </row>
  </sheetData>
  <mergeCells count="7">
    <mergeCell ref="A6:A7"/>
    <mergeCell ref="B6:K6"/>
    <mergeCell ref="L6:T6"/>
    <mergeCell ref="A3:K3"/>
    <mergeCell ref="L3:T3"/>
    <mergeCell ref="A4:K4"/>
    <mergeCell ref="L4:T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Andrew Coleman</cp:lastModifiedBy>
  <dcterms:created xsi:type="dcterms:W3CDTF">2009-01-09T03:45:07Z</dcterms:created>
  <dcterms:modified xsi:type="dcterms:W3CDTF">2010-04-06T04:22:42Z</dcterms:modified>
  <cp:category/>
  <cp:version/>
  <cp:contentType/>
  <cp:contentStatus/>
</cp:coreProperties>
</file>